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480" windowHeight="10920" activeTab="5"/>
  </bookViews>
  <sheets>
    <sheet name="PROGRAM" sheetId="1" r:id="rId1"/>
    <sheet name="ADMIN" sheetId="2" r:id="rId2"/>
    <sheet name="TOTAL" sheetId="5" r:id="rId3"/>
    <sheet name="BAR GRAPH" sheetId="6" r:id="rId4"/>
    <sheet name="FOOD STAMPS" sheetId="7" r:id="rId5"/>
    <sheet name="LEO" sheetId="8" r:id="rId6"/>
    <sheet name="Sheet3" sheetId="3" r:id="rId7"/>
  </sheets>
  <definedNames>
    <definedName name="_xlnm.Print_Area" localSheetId="1">ADMIN!$A$1:$L$54</definedName>
    <definedName name="_xlnm.Print_Area" localSheetId="4">'FOOD STAMPS'!$A$1:$K$86</definedName>
    <definedName name="_xlnm.Print_Area" localSheetId="5">LEO!$A$1:$L$50</definedName>
    <definedName name="_xlnm.Print_Area" localSheetId="0">PROGRAM!$A$1:$L$233</definedName>
  </definedNames>
  <calcPr calcId="125725"/>
</workbook>
</file>

<file path=xl/calcChain.xml><?xml version="1.0" encoding="utf-8"?>
<calcChain xmlns="http://schemas.openxmlformats.org/spreadsheetml/2006/main">
  <c r="F14" i="6"/>
  <c r="J200" i="1"/>
  <c r="H200"/>
  <c r="G200"/>
  <c r="K199"/>
  <c r="I199"/>
  <c r="K198"/>
  <c r="I198"/>
  <c r="K197"/>
  <c r="I197"/>
  <c r="K196"/>
  <c r="I196"/>
  <c r="K195"/>
  <c r="I195"/>
  <c r="K194"/>
  <c r="I194"/>
  <c r="K193"/>
  <c r="I193"/>
  <c r="K192"/>
  <c r="I192"/>
  <c r="K191"/>
  <c r="K200"/>
  <c r="I191"/>
  <c r="I200"/>
  <c r="J187"/>
  <c r="H187"/>
  <c r="G187"/>
  <c r="K186"/>
  <c r="I186"/>
  <c r="K185"/>
  <c r="I185"/>
  <c r="K184"/>
  <c r="I184"/>
  <c r="K183"/>
  <c r="I183"/>
  <c r="K182"/>
  <c r="I182"/>
  <c r="K181"/>
  <c r="I181"/>
  <c r="K180"/>
  <c r="I180"/>
  <c r="K179"/>
  <c r="I179"/>
  <c r="K178"/>
  <c r="K187"/>
  <c r="I178"/>
  <c r="I187"/>
  <c r="I228"/>
  <c r="K210"/>
  <c r="I210"/>
  <c r="J173"/>
  <c r="H173"/>
  <c r="G173"/>
  <c r="K172"/>
  <c r="I172"/>
  <c r="K171"/>
  <c r="I171"/>
  <c r="K170"/>
  <c r="I170"/>
  <c r="K169"/>
  <c r="I169"/>
  <c r="K168"/>
  <c r="I168"/>
  <c r="K167"/>
  <c r="I167"/>
  <c r="K166"/>
  <c r="I166"/>
  <c r="K165"/>
  <c r="I165"/>
  <c r="K164"/>
  <c r="I164"/>
  <c r="J225"/>
  <c r="H225"/>
  <c r="G225"/>
  <c r="K224"/>
  <c r="I224"/>
  <c r="K223"/>
  <c r="I223"/>
  <c r="K222"/>
  <c r="I222"/>
  <c r="K221"/>
  <c r="I221"/>
  <c r="K220"/>
  <c r="I220"/>
  <c r="K219"/>
  <c r="I219"/>
  <c r="K218"/>
  <c r="I218"/>
  <c r="K217"/>
  <c r="I217"/>
  <c r="K216"/>
  <c r="K225"/>
  <c r="I216"/>
  <c r="J145"/>
  <c r="H145"/>
  <c r="G145"/>
  <c r="K144"/>
  <c r="I144"/>
  <c r="K143"/>
  <c r="I143"/>
  <c r="K142"/>
  <c r="I142"/>
  <c r="K141"/>
  <c r="I141"/>
  <c r="K140"/>
  <c r="I140"/>
  <c r="K139"/>
  <c r="I139"/>
  <c r="K138"/>
  <c r="I138"/>
  <c r="K137"/>
  <c r="I137"/>
  <c r="K136"/>
  <c r="I136"/>
  <c r="K158"/>
  <c r="I158"/>
  <c r="G69" i="7"/>
  <c r="J85"/>
  <c r="I85"/>
  <c r="H85"/>
  <c r="G85"/>
  <c r="F85"/>
  <c r="E85"/>
  <c r="D85"/>
  <c r="C85"/>
  <c r="B85"/>
  <c r="K84"/>
  <c r="K83"/>
  <c r="K82"/>
  <c r="K81"/>
  <c r="K80"/>
  <c r="K79"/>
  <c r="K78"/>
  <c r="K77"/>
  <c r="K76"/>
  <c r="G57"/>
  <c r="K129" i="1"/>
  <c r="I129"/>
  <c r="G50" i="2"/>
  <c r="K16" i="8"/>
  <c r="K14"/>
  <c r="K12"/>
  <c r="K10"/>
  <c r="E12" i="6"/>
  <c r="E11"/>
  <c r="E10"/>
  <c r="E9"/>
  <c r="K211" i="1"/>
  <c r="K209"/>
  <c r="K208"/>
  <c r="K207"/>
  <c r="K206"/>
  <c r="K205"/>
  <c r="K159"/>
  <c r="K157"/>
  <c r="K156"/>
  <c r="K155"/>
  <c r="K154"/>
  <c r="K153"/>
  <c r="K152"/>
  <c r="K151"/>
  <c r="K131"/>
  <c r="K130"/>
  <c r="K128"/>
  <c r="K127"/>
  <c r="K126"/>
  <c r="G26" i="5"/>
  <c r="G24"/>
  <c r="G22"/>
  <c r="H20"/>
  <c r="H29"/>
  <c r="F20"/>
  <c r="F29"/>
  <c r="E20"/>
  <c r="E29"/>
  <c r="I154" i="1"/>
  <c r="I153"/>
  <c r="I231"/>
  <c r="J212"/>
  <c r="H212"/>
  <c r="G212"/>
  <c r="I211"/>
  <c r="I209"/>
  <c r="I208"/>
  <c r="I207"/>
  <c r="I206"/>
  <c r="I205"/>
  <c r="J160"/>
  <c r="H160"/>
  <c r="G160"/>
  <c r="I159"/>
  <c r="I157"/>
  <c r="I156"/>
  <c r="I155"/>
  <c r="I152"/>
  <c r="I151"/>
  <c r="J132"/>
  <c r="H132"/>
  <c r="G132"/>
  <c r="I131"/>
  <c r="I130"/>
  <c r="I128"/>
  <c r="I127"/>
  <c r="I126"/>
  <c r="G16" i="8"/>
  <c r="G14"/>
  <c r="G12"/>
  <c r="G10"/>
  <c r="G24" i="7"/>
  <c r="G23"/>
  <c r="G22"/>
  <c r="G21"/>
  <c r="G20"/>
  <c r="G19"/>
  <c r="G18"/>
  <c r="G17"/>
  <c r="G16"/>
  <c r="F25"/>
  <c r="E25"/>
  <c r="G13"/>
  <c r="I41"/>
  <c r="J35" i="2"/>
  <c r="H41" i="7"/>
  <c r="G41"/>
  <c r="K38"/>
  <c r="J41"/>
  <c r="F41"/>
  <c r="E41"/>
  <c r="D41"/>
  <c r="K40"/>
  <c r="K39"/>
  <c r="K37"/>
  <c r="K36"/>
  <c r="K35"/>
  <c r="K34"/>
  <c r="K33"/>
  <c r="K32"/>
  <c r="C41"/>
  <c r="B41"/>
  <c r="I34" i="1"/>
  <c r="K95"/>
  <c r="I95"/>
  <c r="I113"/>
  <c r="I112"/>
  <c r="I111"/>
  <c r="I110"/>
  <c r="I109"/>
  <c r="I108"/>
  <c r="I107"/>
  <c r="I106"/>
  <c r="I76"/>
  <c r="I75"/>
  <c r="I74"/>
  <c r="I73"/>
  <c r="I72"/>
  <c r="I71"/>
  <c r="I70"/>
  <c r="I35"/>
  <c r="I33"/>
  <c r="I32"/>
  <c r="I31"/>
  <c r="I30"/>
  <c r="I29"/>
  <c r="J114"/>
  <c r="H114"/>
  <c r="I69"/>
  <c r="J77"/>
  <c r="H77"/>
  <c r="I28"/>
  <c r="I36"/>
  <c r="J36"/>
  <c r="H36"/>
  <c r="G18" i="5"/>
  <c r="G16"/>
  <c r="G14"/>
  <c r="G12"/>
  <c r="I27" i="2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102" i="1"/>
  <c r="I101"/>
  <c r="I100"/>
  <c r="I99"/>
  <c r="I98"/>
  <c r="I97"/>
  <c r="I96"/>
  <c r="I94"/>
  <c r="I93"/>
  <c r="I92"/>
  <c r="I91"/>
  <c r="I90"/>
  <c r="I89"/>
  <c r="I103"/>
  <c r="I63"/>
  <c r="I62"/>
  <c r="I61"/>
  <c r="I60"/>
  <c r="I59"/>
  <c r="I58"/>
  <c r="I57"/>
  <c r="I56"/>
  <c r="I55"/>
  <c r="I54"/>
  <c r="I53"/>
  <c r="I52"/>
  <c r="I51"/>
  <c r="I50"/>
  <c r="I49"/>
  <c r="I48"/>
  <c r="I24"/>
  <c r="I23"/>
  <c r="I22"/>
  <c r="I21"/>
  <c r="I20"/>
  <c r="I19"/>
  <c r="I18"/>
  <c r="I17"/>
  <c r="I16"/>
  <c r="I15"/>
  <c r="I14"/>
  <c r="I13"/>
  <c r="I12"/>
  <c r="I11"/>
  <c r="I10"/>
  <c r="I9"/>
  <c r="K56"/>
  <c r="K17"/>
  <c r="K89"/>
  <c r="K48"/>
  <c r="K10"/>
  <c r="K9" i="2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G28"/>
  <c r="H28"/>
  <c r="J28"/>
  <c r="C14" i="6"/>
  <c r="D14"/>
  <c r="C18" i="8"/>
  <c r="E18"/>
  <c r="I18"/>
  <c r="K9" i="1"/>
  <c r="K11"/>
  <c r="K12"/>
  <c r="K13"/>
  <c r="K14"/>
  <c r="K15"/>
  <c r="K16"/>
  <c r="K18"/>
  <c r="K19"/>
  <c r="K20"/>
  <c r="K21"/>
  <c r="K22"/>
  <c r="K23"/>
  <c r="K24"/>
  <c r="G25"/>
  <c r="H25"/>
  <c r="J25"/>
  <c r="K49"/>
  <c r="K50"/>
  <c r="K51"/>
  <c r="K52"/>
  <c r="K53"/>
  <c r="K54"/>
  <c r="K55"/>
  <c r="K57"/>
  <c r="K58"/>
  <c r="K59"/>
  <c r="K60"/>
  <c r="K61"/>
  <c r="K62"/>
  <c r="K63"/>
  <c r="G64"/>
  <c r="H64"/>
  <c r="J64"/>
  <c r="K90"/>
  <c r="K91"/>
  <c r="K92"/>
  <c r="K93"/>
  <c r="K94"/>
  <c r="K96"/>
  <c r="K97"/>
  <c r="K98"/>
  <c r="K99"/>
  <c r="K100"/>
  <c r="K101"/>
  <c r="K102"/>
  <c r="G103"/>
  <c r="H103"/>
  <c r="J103"/>
  <c r="J12" i="5"/>
  <c r="J14"/>
  <c r="J16"/>
  <c r="J18"/>
  <c r="J22"/>
  <c r="J24"/>
  <c r="J26"/>
  <c r="E14" i="6"/>
  <c r="G25" i="7"/>
  <c r="G28"/>
  <c r="K41"/>
  <c r="G72"/>
  <c r="K160" i="1"/>
  <c r="G18" i="8"/>
  <c r="K212" i="1"/>
  <c r="K132"/>
  <c r="I225"/>
  <c r="I173"/>
  <c r="I212"/>
  <c r="K173"/>
  <c r="I132"/>
  <c r="I145"/>
  <c r="I160"/>
  <c r="I114"/>
  <c r="K145"/>
  <c r="K28" i="2"/>
  <c r="I64" i="1"/>
  <c r="K85" i="7"/>
  <c r="K18" i="8"/>
  <c r="G20" i="5"/>
  <c r="G29"/>
  <c r="J20"/>
  <c r="J29"/>
  <c r="I28" i="2"/>
  <c r="K103" i="1"/>
  <c r="K64"/>
  <c r="I77"/>
  <c r="K25"/>
  <c r="I25"/>
</calcChain>
</file>

<file path=xl/sharedStrings.xml><?xml version="1.0" encoding="utf-8"?>
<sst xmlns="http://schemas.openxmlformats.org/spreadsheetml/2006/main" count="517" uniqueCount="251">
  <si>
    <t>ANALYSIS OF BUDGETED EXPENSES</t>
  </si>
  <si>
    <t>Adult</t>
  </si>
  <si>
    <t>Dislocated Worker</t>
  </si>
  <si>
    <t>Youth</t>
  </si>
  <si>
    <t>EXPENDITURES</t>
  </si>
  <si>
    <t>REGION VI WORKFORCE INVESTMENT BOARD, INC.</t>
  </si>
  <si>
    <t>PROGRAM SUMMARY</t>
  </si>
  <si>
    <t>ADULT PROGRAM</t>
  </si>
  <si>
    <t>OJT Adult</t>
  </si>
  <si>
    <t>Case Management Adult</t>
  </si>
  <si>
    <t>Payroll</t>
  </si>
  <si>
    <t>Payroll Adult</t>
  </si>
  <si>
    <t>Customized Training Adult</t>
  </si>
  <si>
    <t>ITA Contracts Adult</t>
  </si>
  <si>
    <t>One Stop Business Services</t>
  </si>
  <si>
    <t>One Stop Greeters Clarksburg</t>
  </si>
  <si>
    <t>One Stop Greeters Elkins</t>
  </si>
  <si>
    <t>One Stop Greeters Fairmont</t>
  </si>
  <si>
    <t>One Stop Greeters Morgantown</t>
  </si>
  <si>
    <t>MACC Adult</t>
  </si>
  <si>
    <t>One Stop - Other</t>
  </si>
  <si>
    <t>Miscellaneous</t>
  </si>
  <si>
    <t>TOTAL ADULT</t>
  </si>
  <si>
    <t>BUDGET</t>
  </si>
  <si>
    <t>REMAINING</t>
  </si>
  <si>
    <t>DISLOCATED WORKER</t>
  </si>
  <si>
    <t>OJT DW</t>
  </si>
  <si>
    <t>Case Management DW</t>
  </si>
  <si>
    <t>Payroll DW</t>
  </si>
  <si>
    <t>Customized Training DW</t>
  </si>
  <si>
    <t>Rapid Response DW</t>
  </si>
  <si>
    <t>ITA Contracts DW</t>
  </si>
  <si>
    <t>MACC DW</t>
  </si>
  <si>
    <t>TOTAL DISLOCATED WORKER</t>
  </si>
  <si>
    <t>YOUTH</t>
  </si>
  <si>
    <t>Case Management Youth</t>
  </si>
  <si>
    <t>Payroll Youth</t>
  </si>
  <si>
    <t>Inschool Youth Training Contract</t>
  </si>
  <si>
    <t>Out of School Youth Training Contract</t>
  </si>
  <si>
    <t>MACC Youth</t>
  </si>
  <si>
    <t>TOTAL</t>
  </si>
  <si>
    <t>TOTAL YOUTH</t>
  </si>
  <si>
    <t xml:space="preserve"> </t>
  </si>
  <si>
    <t>ADMINISTRATION</t>
  </si>
  <si>
    <t>Advertising</t>
  </si>
  <si>
    <t>Web Hosting</t>
  </si>
  <si>
    <t>Equipment Purchase</t>
  </si>
  <si>
    <t>Dues and Subscriptions</t>
  </si>
  <si>
    <t>Equipment Rental</t>
  </si>
  <si>
    <t>Insurance</t>
  </si>
  <si>
    <t>Prinitng and Reproduction</t>
  </si>
  <si>
    <t>Postage and Delivery</t>
  </si>
  <si>
    <t>Licenses and Permits</t>
  </si>
  <si>
    <t>Legal Fees</t>
  </si>
  <si>
    <t>Audit Fees</t>
  </si>
  <si>
    <t>Accounting Services</t>
  </si>
  <si>
    <t>Rent</t>
  </si>
  <si>
    <t>Repairs and Maintenance</t>
  </si>
  <si>
    <t>Telephone</t>
  </si>
  <si>
    <t>Travel and Conferences</t>
  </si>
  <si>
    <t>Office Supplies</t>
  </si>
  <si>
    <t>SUMMARY OF EXPENSES</t>
  </si>
  <si>
    <t>Administration</t>
  </si>
  <si>
    <t>Adult Program</t>
  </si>
  <si>
    <t>Dislocated Worker Program</t>
  </si>
  <si>
    <t>Youth Program</t>
  </si>
  <si>
    <t>TOTAL EXPENSES</t>
  </si>
  <si>
    <t>TO DATE</t>
  </si>
  <si>
    <t>Consulting Fees</t>
  </si>
  <si>
    <t>To Date</t>
  </si>
  <si>
    <t>ANNUAL</t>
  </si>
  <si>
    <t>FOOD STAMP PROGRAM</t>
  </si>
  <si>
    <t>REGION VI WORKFORCE INVESTMENT BOARD</t>
  </si>
  <si>
    <t>REVENUES:</t>
  </si>
  <si>
    <t>EXPENSES:</t>
  </si>
  <si>
    <t>Salaries - Admin</t>
  </si>
  <si>
    <t>Fringes - Admin</t>
  </si>
  <si>
    <t>Surplus</t>
  </si>
  <si>
    <t>REPORT FOR LEO BOARD</t>
  </si>
  <si>
    <t>Administrative</t>
  </si>
  <si>
    <t>Actual</t>
  </si>
  <si>
    <t>Budget</t>
  </si>
  <si>
    <t>Annual</t>
  </si>
  <si>
    <t>% Of Budget</t>
  </si>
  <si>
    <t>Expended</t>
  </si>
  <si>
    <t>DO NOT PRINT - INFO FOR GRAPH ONLY</t>
  </si>
  <si>
    <t>YEAR</t>
  </si>
  <si>
    <t>PRIOR</t>
  </si>
  <si>
    <t>YEAR TO</t>
  </si>
  <si>
    <t>DATE</t>
  </si>
  <si>
    <t>CURRENT</t>
  </si>
  <si>
    <t>PERIOD</t>
  </si>
  <si>
    <t xml:space="preserve">PRIOR </t>
  </si>
  <si>
    <t xml:space="preserve">YEAR </t>
  </si>
  <si>
    <t>Admin Allocation</t>
  </si>
  <si>
    <t>Workkeys</t>
  </si>
  <si>
    <t>Postage</t>
  </si>
  <si>
    <t>Repairs</t>
  </si>
  <si>
    <t>ADMIN ALLOCATION</t>
  </si>
  <si>
    <t>Travel</t>
  </si>
  <si>
    <t>ADULT ADMIN</t>
  </si>
  <si>
    <t>DISLOCATED ADMN</t>
  </si>
  <si>
    <t>YOUTH ADMIN</t>
  </si>
  <si>
    <t>Supplies</t>
  </si>
  <si>
    <t>Conference</t>
  </si>
  <si>
    <t>Contractual</t>
  </si>
  <si>
    <t>Bikisi</t>
  </si>
  <si>
    <t>Operating Expense Allocation</t>
  </si>
  <si>
    <t>6160D</t>
  </si>
  <si>
    <t>6150A</t>
  </si>
  <si>
    <t>6161RR</t>
  </si>
  <si>
    <t>6180Y</t>
  </si>
  <si>
    <t>6510D</t>
  </si>
  <si>
    <t>6510A</t>
  </si>
  <si>
    <t>Youth Training - Misc</t>
  </si>
  <si>
    <t>6550A</t>
  </si>
  <si>
    <t>6550D</t>
  </si>
  <si>
    <t>6772CA</t>
  </si>
  <si>
    <t>6772OA</t>
  </si>
  <si>
    <t>6772CD</t>
  </si>
  <si>
    <t>6772OD</t>
  </si>
  <si>
    <t>6772CY</t>
  </si>
  <si>
    <t>6772OY</t>
  </si>
  <si>
    <t>6610RR is included with 6161RR</t>
  </si>
  <si>
    <t>Training</t>
  </si>
  <si>
    <t>PERIOD OCTOBER 1, 2010 THROUGH SEPTEMBER 30, 2011</t>
  </si>
  <si>
    <t>9610</t>
  </si>
  <si>
    <t>9611</t>
  </si>
  <si>
    <t>9612</t>
  </si>
  <si>
    <t>9613</t>
  </si>
  <si>
    <t>9614</t>
  </si>
  <si>
    <t>9615</t>
  </si>
  <si>
    <t>9616</t>
  </si>
  <si>
    <t>9619</t>
  </si>
  <si>
    <t>9620</t>
  </si>
  <si>
    <t>6520A</t>
  </si>
  <si>
    <t>6772EA</t>
  </si>
  <si>
    <t>6772FA</t>
  </si>
  <si>
    <t>6772MA</t>
  </si>
  <si>
    <t>5050A</t>
  </si>
  <si>
    <t>5080A</t>
  </si>
  <si>
    <t>5120A</t>
  </si>
  <si>
    <t>5130A</t>
  </si>
  <si>
    <t>5140A</t>
  </si>
  <si>
    <t>5152A</t>
  </si>
  <si>
    <t>5153A</t>
  </si>
  <si>
    <t>5160A</t>
  </si>
  <si>
    <t xml:space="preserve">Conferences </t>
  </si>
  <si>
    <t xml:space="preserve">Travel </t>
  </si>
  <si>
    <t>6520D</t>
  </si>
  <si>
    <t>6772ED</t>
  </si>
  <si>
    <t>6772FD</t>
  </si>
  <si>
    <t>6772MD</t>
  </si>
  <si>
    <t>5050D</t>
  </si>
  <si>
    <t>5080D</t>
  </si>
  <si>
    <t>5120D</t>
  </si>
  <si>
    <t>5130D</t>
  </si>
  <si>
    <t>5140D</t>
  </si>
  <si>
    <t>5152D</t>
  </si>
  <si>
    <t>5153D</t>
  </si>
  <si>
    <t>5160D</t>
  </si>
  <si>
    <t>6520Y</t>
  </si>
  <si>
    <t>6772EY</t>
  </si>
  <si>
    <t>6772FY</t>
  </si>
  <si>
    <t>6772MY</t>
  </si>
  <si>
    <t>5050Y</t>
  </si>
  <si>
    <t>5080Y</t>
  </si>
  <si>
    <t>5120Y</t>
  </si>
  <si>
    <t>5130Y</t>
  </si>
  <si>
    <t>5140Y</t>
  </si>
  <si>
    <t>5152Y</t>
  </si>
  <si>
    <t>5153Y</t>
  </si>
  <si>
    <t>5160Y</t>
  </si>
  <si>
    <t>Travel and Conferences include:</t>
  </si>
  <si>
    <t>5151 - Board</t>
  </si>
  <si>
    <t>5152 - Conference</t>
  </si>
  <si>
    <t>5153 - Travel</t>
  </si>
  <si>
    <t>October 2010</t>
  </si>
  <si>
    <t>Equip Rnt</t>
  </si>
  <si>
    <t>Offc Supp</t>
  </si>
  <si>
    <t>Acctng</t>
  </si>
  <si>
    <t>January 2011</t>
  </si>
  <si>
    <t>6540A</t>
  </si>
  <si>
    <t>PERIOD JULY 1, 2011 THROUGH JUNE 30, 2012</t>
  </si>
  <si>
    <t>June 2011</t>
  </si>
  <si>
    <t>6/30/11</t>
  </si>
  <si>
    <t>7100 - DHHR OJT GRANT</t>
  </si>
  <si>
    <t>ACTUAL</t>
  </si>
  <si>
    <t>JUNE</t>
  </si>
  <si>
    <t>2011</t>
  </si>
  <si>
    <t>GRANT</t>
  </si>
  <si>
    <t>Personnel</t>
  </si>
  <si>
    <t>Fringes</t>
  </si>
  <si>
    <t>Other</t>
  </si>
  <si>
    <t>DRS - BIKISI</t>
  </si>
  <si>
    <t>Total Budget is $158,631 - Grant period 7/1/11 to 6/30/12.</t>
  </si>
  <si>
    <t>7700 - TANF DHHR GRANT</t>
  </si>
  <si>
    <t>Salary</t>
  </si>
  <si>
    <t>7800 - GREEN UP GRANT</t>
  </si>
  <si>
    <t>Equipment</t>
  </si>
  <si>
    <t>Materials/Supplies</t>
  </si>
  <si>
    <t>TOTAL WIA</t>
  </si>
  <si>
    <t>DHHR OJT Grant</t>
  </si>
  <si>
    <t>WV REHAB Grant</t>
  </si>
  <si>
    <t>TANF DHHR Grant</t>
  </si>
  <si>
    <t>JUNE 2011</t>
  </si>
  <si>
    <t>July</t>
  </si>
  <si>
    <t>August</t>
  </si>
  <si>
    <t>Sept</t>
  </si>
  <si>
    <t>Jul/Aug/Sept</t>
  </si>
  <si>
    <t>6772BA</t>
  </si>
  <si>
    <t>6772BD</t>
  </si>
  <si>
    <t>Accounting Fees:</t>
  </si>
  <si>
    <t>September</t>
  </si>
  <si>
    <t>October</t>
  </si>
  <si>
    <t>October 2011</t>
  </si>
  <si>
    <t>PERIOD OCTOBER 1, 2011 THROUGH SEPTEMBER 30, 2012</t>
  </si>
  <si>
    <t>Oct</t>
  </si>
  <si>
    <t>November</t>
  </si>
  <si>
    <t>Work Experience</t>
  </si>
  <si>
    <t>Nov</t>
  </si>
  <si>
    <t>Detail Admin Allocation</t>
  </si>
  <si>
    <t>Accounting</t>
  </si>
  <si>
    <t>Total Budget is $407,699.- Grant Period is June 2011 to December 2011</t>
  </si>
  <si>
    <t>Total Budget is $167,099.  Grant Period is March 2011 to February 2012</t>
  </si>
  <si>
    <t>GRANT COMPLETED 9/30/11</t>
  </si>
  <si>
    <t>Budget Change #257 - move $29,474.05 from InSchool to Training Miscellaneous.</t>
  </si>
  <si>
    <t>Budget Change #258 - move $23,059.21 from OutofSchool to Training Miscellaneous.</t>
  </si>
  <si>
    <t>Budget Change #259 - move $1,000 from OutofSchool to Payroll.</t>
  </si>
  <si>
    <t>December</t>
  </si>
  <si>
    <t>Over (Under)</t>
  </si>
  <si>
    <t>Dec</t>
  </si>
  <si>
    <t>January</t>
  </si>
  <si>
    <t>Jan</t>
  </si>
  <si>
    <t>February</t>
  </si>
  <si>
    <t>Refunded to State - Unspent Funds</t>
  </si>
  <si>
    <t>Feb</t>
  </si>
  <si>
    <t>7850 - MOLLOHAN GRANT</t>
  </si>
  <si>
    <t>Mar</t>
  </si>
  <si>
    <t>March</t>
  </si>
  <si>
    <t>April</t>
  </si>
  <si>
    <t>Apr</t>
  </si>
  <si>
    <t>MAY 2012</t>
  </si>
  <si>
    <t>As of 6/10/12</t>
  </si>
  <si>
    <t>New Funds Received April 2012 - $4,936.50 to #6550A - ITA Contracts</t>
  </si>
  <si>
    <t>New Funds Received April 2012 - $6.053.40 to #6550DW - ITA Contracts.</t>
  </si>
  <si>
    <t>New Funds Received April 2012 - $1,221.10 to #5110 Accounting</t>
  </si>
  <si>
    <t>7600 - WV REHAB GRANT - GRANT ENDING FEBRUARY 2012</t>
  </si>
  <si>
    <t>7600 - WV REHAB GRANT - GRANT STARTING MAY 2012</t>
  </si>
  <si>
    <t>May</t>
  </si>
  <si>
    <t>OBLIGATIONS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</si>
</sst>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0"/>
      <name val="Arial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Continuous"/>
    </xf>
    <xf numFmtId="17" fontId="2" fillId="0" borderId="0" xfId="0" quotePrefix="1" applyNumberFormat="1" applyFont="1" applyAlignment="1">
      <alignment horizontal="centerContinuous"/>
    </xf>
    <xf numFmtId="39" fontId="0" fillId="0" borderId="0" xfId="0" applyNumberFormat="1"/>
    <xf numFmtId="39" fontId="2" fillId="0" borderId="0" xfId="0" applyNumberFormat="1" applyFont="1" applyAlignment="1">
      <alignment horizontal="centerContinuous"/>
    </xf>
    <xf numFmtId="39" fontId="2" fillId="0" borderId="0" xfId="0" applyNumberFormat="1" applyFont="1" applyAlignment="1">
      <alignment horizontal="center"/>
    </xf>
    <xf numFmtId="39" fontId="0" fillId="0" borderId="1" xfId="0" applyNumberFormat="1" applyBorder="1"/>
    <xf numFmtId="4" fontId="2" fillId="0" borderId="0" xfId="0" applyNumberFormat="1" applyFont="1" applyAlignment="1">
      <alignment horizontal="centerContinuous"/>
    </xf>
    <xf numFmtId="39" fontId="0" fillId="0" borderId="2" xfId="0" applyNumberFormat="1" applyBorder="1"/>
    <xf numFmtId="43" fontId="4" fillId="0" borderId="0" xfId="1" applyFont="1"/>
    <xf numFmtId="43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Continuous"/>
    </xf>
    <xf numFmtId="37" fontId="0" fillId="0" borderId="0" xfId="0" applyNumberFormat="1" applyAlignment="1">
      <alignment horizontal="centerContinuous"/>
    </xf>
    <xf numFmtId="37" fontId="0" fillId="0" borderId="0" xfId="0" applyNumberFormat="1"/>
    <xf numFmtId="37" fontId="2" fillId="0" borderId="0" xfId="0" applyNumberFormat="1" applyFont="1" applyAlignment="1">
      <alignment horizontal="center"/>
    </xf>
    <xf numFmtId="37" fontId="2" fillId="0" borderId="1" xfId="0" applyNumberFormat="1" applyFont="1" applyBorder="1" applyAlignment="1">
      <alignment horizontal="center"/>
    </xf>
    <xf numFmtId="37" fontId="0" fillId="0" borderId="1" xfId="0" applyNumberFormat="1" applyBorder="1"/>
    <xf numFmtId="37" fontId="0" fillId="0" borderId="2" xfId="0" applyNumberFormat="1" applyBorder="1"/>
    <xf numFmtId="9" fontId="0" fillId="0" borderId="0" xfId="2" applyFont="1"/>
    <xf numFmtId="9" fontId="0" fillId="0" borderId="2" xfId="2" applyFont="1" applyBorder="1"/>
    <xf numFmtId="37" fontId="0" fillId="2" borderId="3" xfId="0" applyNumberFormat="1" applyFill="1" applyBorder="1"/>
    <xf numFmtId="37" fontId="0" fillId="2" borderId="4" xfId="0" applyNumberFormat="1" applyFill="1" applyBorder="1"/>
    <xf numFmtId="37" fontId="0" fillId="2" borderId="5" xfId="0" applyNumberFormat="1" applyFill="1" applyBorder="1"/>
    <xf numFmtId="37" fontId="0" fillId="2" borderId="6" xfId="0" applyNumberFormat="1" applyFill="1" applyBorder="1"/>
    <xf numFmtId="37" fontId="0" fillId="2" borderId="0" xfId="0" applyNumberFormat="1" applyFill="1" applyBorder="1"/>
    <xf numFmtId="37" fontId="0" fillId="2" borderId="7" xfId="0" applyNumberFormat="1" applyFill="1" applyBorder="1"/>
    <xf numFmtId="37" fontId="2" fillId="2" borderId="0" xfId="0" applyNumberFormat="1" applyFont="1" applyFill="1" applyBorder="1" applyAlignment="1">
      <alignment horizontal="center"/>
    </xf>
    <xf numFmtId="37" fontId="2" fillId="2" borderId="1" xfId="0" applyNumberFormat="1" applyFont="1" applyFill="1" applyBorder="1" applyAlignment="1">
      <alignment horizontal="center"/>
    </xf>
    <xf numFmtId="37" fontId="0" fillId="2" borderId="1" xfId="0" applyNumberFormat="1" applyFill="1" applyBorder="1"/>
    <xf numFmtId="37" fontId="0" fillId="2" borderId="8" xfId="0" applyNumberFormat="1" applyFill="1" applyBorder="1"/>
    <xf numFmtId="37" fontId="0" fillId="2" borderId="9" xfId="0" applyNumberFormat="1" applyFill="1" applyBorder="1"/>
    <xf numFmtId="0" fontId="5" fillId="0" borderId="0" xfId="0" applyFont="1"/>
    <xf numFmtId="4" fontId="5" fillId="0" borderId="0" xfId="0" applyNumberFormat="1" applyFont="1" applyAlignment="1">
      <alignment horizontal="left"/>
    </xf>
    <xf numFmtId="39" fontId="0" fillId="0" borderId="0" xfId="0" applyNumberFormat="1" applyBorder="1"/>
    <xf numFmtId="39" fontId="0" fillId="2" borderId="0" xfId="0" applyNumberFormat="1" applyFill="1"/>
    <xf numFmtId="39" fontId="0" fillId="2" borderId="10" xfId="0" applyNumberFormat="1" applyFill="1" applyBorder="1"/>
    <xf numFmtId="39" fontId="0" fillId="2" borderId="2" xfId="0" applyNumberFormat="1" applyFill="1" applyBorder="1"/>
    <xf numFmtId="0" fontId="0" fillId="2" borderId="0" xfId="0" applyFill="1"/>
    <xf numFmtId="39" fontId="4" fillId="2" borderId="0" xfId="0" applyNumberFormat="1" applyFont="1" applyFill="1" applyAlignment="1"/>
    <xf numFmtId="39" fontId="4" fillId="2" borderId="1" xfId="0" applyNumberFormat="1" applyFont="1" applyFill="1" applyBorder="1" applyAlignment="1"/>
    <xf numFmtId="39" fontId="0" fillId="2" borderId="1" xfId="0" applyNumberFormat="1" applyFill="1" applyBorder="1"/>
    <xf numFmtId="39" fontId="5" fillId="0" borderId="0" xfId="0" applyNumberFormat="1" applyFont="1"/>
    <xf numFmtId="39" fontId="0" fillId="0" borderId="0" xfId="0" applyNumberFormat="1" applyBorder="1" applyAlignment="1">
      <alignment horizontal="right"/>
    </xf>
    <xf numFmtId="17" fontId="2" fillId="0" borderId="0" xfId="0" applyNumberFormat="1" applyFont="1" applyAlignment="1">
      <alignment horizontal="centerContinuous"/>
    </xf>
    <xf numFmtId="4" fontId="2" fillId="0" borderId="0" xfId="0" quotePrefix="1" applyNumberFormat="1" applyFont="1" applyAlignment="1">
      <alignment horizontal="centerContinuous"/>
    </xf>
    <xf numFmtId="0" fontId="4" fillId="0" borderId="0" xfId="0" applyFont="1"/>
    <xf numFmtId="39" fontId="4" fillId="0" borderId="0" xfId="0" applyNumberFormat="1" applyFont="1"/>
    <xf numFmtId="14" fontId="4" fillId="0" borderId="0" xfId="0" quotePrefix="1" applyNumberFormat="1" applyFont="1"/>
    <xf numFmtId="39" fontId="0" fillId="0" borderId="10" xfId="0" applyNumberFormat="1" applyBorder="1"/>
    <xf numFmtId="39" fontId="0" fillId="0" borderId="0" xfId="0" applyNumberFormat="1" applyFill="1" applyBorder="1"/>
    <xf numFmtId="39" fontId="0" fillId="3" borderId="10" xfId="0" applyNumberFormat="1" applyFill="1" applyBorder="1"/>
    <xf numFmtId="39" fontId="4" fillId="0" borderId="0" xfId="0" quotePrefix="1" applyNumberFormat="1" applyFont="1" applyAlignment="1">
      <alignment horizontal="right"/>
    </xf>
    <xf numFmtId="39" fontId="0" fillId="0" borderId="0" xfId="0" quotePrefix="1" applyNumberFormat="1" applyAlignment="1">
      <alignment horizontal="right"/>
    </xf>
    <xf numFmtId="0" fontId="4" fillId="0" borderId="0" xfId="0" applyFont="1" applyAlignment="1">
      <alignment horizontal="right"/>
    </xf>
    <xf numFmtId="39" fontId="0" fillId="3" borderId="0" xfId="0" applyNumberFormat="1" applyFill="1" applyBorder="1"/>
    <xf numFmtId="39" fontId="0" fillId="0" borderId="0" xfId="0" applyNumberFormat="1" applyBorder="1" applyAlignment="1">
      <alignment horizontal="center"/>
    </xf>
    <xf numFmtId="39" fontId="4" fillId="0" borderId="0" xfId="0" applyNumberFormat="1" applyFont="1" applyBorder="1" applyAlignment="1">
      <alignment horizontal="center"/>
    </xf>
    <xf numFmtId="39" fontId="4" fillId="0" borderId="0" xfId="0" applyNumberFormat="1" applyFont="1" applyFill="1" applyBorder="1" applyAlignment="1">
      <alignment horizontal="center"/>
    </xf>
    <xf numFmtId="39" fontId="0" fillId="0" borderId="11" xfId="0" applyNumberFormat="1" applyBorder="1"/>
    <xf numFmtId="39" fontId="0" fillId="0" borderId="0" xfId="0" quotePrefix="1" applyNumberFormat="1" applyAlignment="1">
      <alignment horizontal="center"/>
    </xf>
    <xf numFmtId="39" fontId="2" fillId="0" borderId="0" xfId="0" quotePrefix="1" applyNumberFormat="1" applyFont="1" applyAlignment="1">
      <alignment horizontal="center"/>
    </xf>
    <xf numFmtId="0" fontId="0" fillId="0" borderId="1" xfId="0" applyBorder="1"/>
    <xf numFmtId="39" fontId="0" fillId="0" borderId="0" xfId="0" applyNumberFormat="1" applyAlignment="1">
      <alignment horizontal="center"/>
    </xf>
    <xf numFmtId="39" fontId="0" fillId="0" borderId="0" xfId="0" applyNumberFormat="1" applyAlignment="1">
      <alignment horizontal="right"/>
    </xf>
    <xf numFmtId="39" fontId="3" fillId="0" borderId="12" xfId="0" applyNumberFormat="1" applyFont="1" applyBorder="1"/>
    <xf numFmtId="39" fontId="0" fillId="0" borderId="13" xfId="0" applyNumberFormat="1" applyBorder="1"/>
    <xf numFmtId="39" fontId="0" fillId="0" borderId="14" xfId="0" applyNumberFormat="1" applyBorder="1"/>
    <xf numFmtId="39" fontId="0" fillId="0" borderId="15" xfId="0" applyNumberFormat="1" applyBorder="1"/>
    <xf numFmtId="39" fontId="0" fillId="0" borderId="16" xfId="0" applyNumberFormat="1" applyBorder="1"/>
    <xf numFmtId="14" fontId="4" fillId="0" borderId="0" xfId="0" quotePrefix="1" applyNumberFormat="1" applyFont="1" applyBorder="1"/>
    <xf numFmtId="39" fontId="0" fillId="0" borderId="0" xfId="0" quotePrefix="1" applyNumberFormat="1" applyBorder="1" applyAlignment="1">
      <alignment horizontal="center"/>
    </xf>
    <xf numFmtId="39" fontId="4" fillId="0" borderId="15" xfId="0" quotePrefix="1" applyNumberFormat="1" applyFont="1" applyBorder="1" applyAlignment="1">
      <alignment horizontal="right"/>
    </xf>
    <xf numFmtId="39" fontId="0" fillId="0" borderId="15" xfId="0" quotePrefix="1" applyNumberFormat="1" applyBorder="1" applyAlignment="1">
      <alignment horizontal="right"/>
    </xf>
    <xf numFmtId="39" fontId="0" fillId="0" borderId="15" xfId="0" applyNumberFormat="1" applyBorder="1" applyAlignment="1">
      <alignment horizontal="right"/>
    </xf>
    <xf numFmtId="39" fontId="0" fillId="0" borderId="0" xfId="0" quotePrefix="1" applyNumberFormat="1" applyBorder="1"/>
    <xf numFmtId="0" fontId="4" fillId="0" borderId="16" xfId="0" applyFont="1" applyBorder="1"/>
    <xf numFmtId="39" fontId="4" fillId="0" borderId="15" xfId="0" applyNumberFormat="1" applyFont="1" applyBorder="1"/>
    <xf numFmtId="39" fontId="0" fillId="0" borderId="17" xfId="0" applyNumberFormat="1" applyBorder="1"/>
    <xf numFmtId="39" fontId="0" fillId="0" borderId="18" xfId="0" applyNumberFormat="1" applyBorder="1"/>
    <xf numFmtId="39" fontId="0" fillId="0" borderId="19" xfId="0" applyNumberFormat="1" applyBorder="1"/>
    <xf numFmtId="39" fontId="0" fillId="0" borderId="20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26731629983882477"/>
          <c:y val="6.6502543034346898E-2"/>
          <c:w val="0.71753322588316115"/>
          <c:h val="0.66748848749288925"/>
        </c:manualLayout>
      </c:layout>
      <c:barChart>
        <c:barDir val="col"/>
        <c:grouping val="clustered"/>
        <c:ser>
          <c:idx val="1"/>
          <c:order val="0"/>
          <c:tx>
            <c:v>BUDGET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'BAR GRAPH'!$A$9:$A$12</c:f>
              <c:strCache>
                <c:ptCount val="4"/>
                <c:pt idx="0">
                  <c:v>Administration</c:v>
                </c:pt>
                <c:pt idx="1">
                  <c:v>Adult</c:v>
                </c:pt>
                <c:pt idx="2">
                  <c:v>Dislocated Worker</c:v>
                </c:pt>
                <c:pt idx="3">
                  <c:v>Youth</c:v>
                </c:pt>
              </c:strCache>
            </c:strRef>
          </c:cat>
          <c:val>
            <c:numRef>
              <c:f>'BAR GRAPH'!$C$9:$C$12</c:f>
              <c:numCache>
                <c:formatCode>_(* #,##0.00_);_(* \(#,##0.00\);_(* "-"??_);_(@_)</c:formatCode>
                <c:ptCount val="4"/>
                <c:pt idx="0">
                  <c:v>179979.63</c:v>
                </c:pt>
                <c:pt idx="1">
                  <c:v>453800.05</c:v>
                </c:pt>
                <c:pt idx="2">
                  <c:v>725325.07</c:v>
                </c:pt>
                <c:pt idx="3">
                  <c:v>463465.61</c:v>
                </c:pt>
              </c:numCache>
            </c:numRef>
          </c:val>
        </c:ser>
        <c:ser>
          <c:idx val="2"/>
          <c:order val="1"/>
          <c:tx>
            <c:v>EXPENDITURES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'BAR GRAPH'!$A$9:$A$12</c:f>
              <c:strCache>
                <c:ptCount val="4"/>
                <c:pt idx="0">
                  <c:v>Administration</c:v>
                </c:pt>
                <c:pt idx="1">
                  <c:v>Adult</c:v>
                </c:pt>
                <c:pt idx="2">
                  <c:v>Dislocated Worker</c:v>
                </c:pt>
                <c:pt idx="3">
                  <c:v>Youth</c:v>
                </c:pt>
              </c:strCache>
            </c:strRef>
          </c:cat>
          <c:val>
            <c:numRef>
              <c:f>'BAR GRAPH'!$D$9:$D$12</c:f>
              <c:numCache>
                <c:formatCode>_(* #,##0.00_);_(* \(#,##0.00\);_(* "-"??_);_(@_)</c:formatCode>
                <c:ptCount val="4"/>
                <c:pt idx="0">
                  <c:v>112113.46</c:v>
                </c:pt>
                <c:pt idx="1">
                  <c:v>299732.45</c:v>
                </c:pt>
                <c:pt idx="2">
                  <c:v>464517.18</c:v>
                </c:pt>
                <c:pt idx="3">
                  <c:v>281872.15000000002</c:v>
                </c:pt>
              </c:numCache>
            </c:numRef>
          </c:val>
        </c:ser>
        <c:ser>
          <c:idx val="3"/>
          <c:order val="2"/>
          <c:tx>
            <c:v>REMAINING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'BAR GRAPH'!$A$9:$A$12</c:f>
              <c:strCache>
                <c:ptCount val="4"/>
                <c:pt idx="0">
                  <c:v>Administration</c:v>
                </c:pt>
                <c:pt idx="1">
                  <c:v>Adult</c:v>
                </c:pt>
                <c:pt idx="2">
                  <c:v>Dislocated Worker</c:v>
                </c:pt>
                <c:pt idx="3">
                  <c:v>Youth</c:v>
                </c:pt>
              </c:strCache>
            </c:strRef>
          </c:cat>
          <c:val>
            <c:numRef>
              <c:f>'BAR GRAPH'!$E$9:$E$12</c:f>
              <c:numCache>
                <c:formatCode>_(* #,##0.00_);_(* \(#,##0.00\);_(* "-"??_);_(@_)</c:formatCode>
                <c:ptCount val="4"/>
                <c:pt idx="0">
                  <c:v>67866.17</c:v>
                </c:pt>
                <c:pt idx="1">
                  <c:v>154067.59999999998</c:v>
                </c:pt>
                <c:pt idx="2">
                  <c:v>260807.88999999996</c:v>
                </c:pt>
                <c:pt idx="3">
                  <c:v>181593.45999999996</c:v>
                </c:pt>
              </c:numCache>
            </c:numRef>
          </c:val>
        </c:ser>
        <c:ser>
          <c:idx val="0"/>
          <c:order val="3"/>
          <c:tx>
            <c:v>OBLIGATIONS</c:v>
          </c:tx>
          <c:cat>
            <c:strRef>
              <c:f>'BAR GRAPH'!$A$9:$A$12</c:f>
              <c:strCache>
                <c:ptCount val="4"/>
                <c:pt idx="0">
                  <c:v>Administration</c:v>
                </c:pt>
                <c:pt idx="1">
                  <c:v>Adult</c:v>
                </c:pt>
                <c:pt idx="2">
                  <c:v>Dislocated Worker</c:v>
                </c:pt>
                <c:pt idx="3">
                  <c:v>Youth</c:v>
                </c:pt>
              </c:strCache>
            </c:strRef>
          </c:cat>
          <c:val>
            <c:numRef>
              <c:f>'BAR GRAPH'!$F$9:$F$12</c:f>
              <c:numCache>
                <c:formatCode>General</c:formatCode>
                <c:ptCount val="4"/>
                <c:pt idx="0">
                  <c:v>112330.13</c:v>
                </c:pt>
                <c:pt idx="1">
                  <c:v>425053.62</c:v>
                </c:pt>
                <c:pt idx="2">
                  <c:v>582738.72</c:v>
                </c:pt>
                <c:pt idx="3">
                  <c:v>403244.19</c:v>
                </c:pt>
              </c:numCache>
            </c:numRef>
          </c:val>
        </c:ser>
        <c:axId val="76134656"/>
        <c:axId val="76148736"/>
      </c:barChart>
      <c:catAx>
        <c:axId val="761346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148736"/>
        <c:crosses val="autoZero"/>
        <c:auto val="1"/>
        <c:lblAlgn val="ctr"/>
        <c:lblOffset val="100"/>
        <c:tickMarkSkip val="1"/>
      </c:catAx>
      <c:valAx>
        <c:axId val="761487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0_);_(* \(#,##0.0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134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&amp;CREGION VI WORKFORCE INVESTMENT BOARD, INC.
ANALYSIS OF BUDGETED EXPENSES
PERIOD JULY 1, 2011 THROUGH MAY 31, 2012</c:oddHeader>
    </c:headerFooter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11 MONTHS ENDED MAY 2012</a:t>
            </a:r>
          </a:p>
        </c:rich>
      </c:tx>
      <c:layout>
        <c:manualLayout>
          <c:xMode val="edge"/>
          <c:yMode val="edge"/>
          <c:x val="0.35541221361703501"/>
          <c:y val="2.21675305662169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1155668368062108"/>
          <c:y val="0.18580276862339257"/>
          <c:w val="0.61888223882689153"/>
          <c:h val="0.70747977283522556"/>
        </c:manualLayout>
      </c:layout>
      <c:barChart>
        <c:barDir val="bar"/>
        <c:grouping val="clustered"/>
        <c:ser>
          <c:idx val="0"/>
          <c:order val="0"/>
          <c:tx>
            <c:strRef>
              <c:f>LEO!$Q$7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LEO!$O$8:$P$18</c:f>
              <c:strCache>
                <c:ptCount val="9"/>
                <c:pt idx="2">
                  <c:v>Adult</c:v>
                </c:pt>
                <c:pt idx="4">
                  <c:v>Dislocated Worker</c:v>
                </c:pt>
                <c:pt idx="6">
                  <c:v>Youth</c:v>
                </c:pt>
                <c:pt idx="8">
                  <c:v>Administrative</c:v>
                </c:pt>
              </c:strCache>
            </c:strRef>
          </c:cat>
          <c:val>
            <c:numRef>
              <c:f>LEO!$Q$8:$Q$18</c:f>
              <c:numCache>
                <c:formatCode>#,##0_);\(#,##0\)</c:formatCode>
                <c:ptCount val="11"/>
                <c:pt idx="0">
                  <c:v>0</c:v>
                </c:pt>
                <c:pt idx="2">
                  <c:v>299732</c:v>
                </c:pt>
                <c:pt idx="4">
                  <c:v>464517</c:v>
                </c:pt>
                <c:pt idx="6">
                  <c:v>281872</c:v>
                </c:pt>
                <c:pt idx="8">
                  <c:v>112113</c:v>
                </c:pt>
              </c:numCache>
            </c:numRef>
          </c:val>
        </c:ser>
        <c:ser>
          <c:idx val="1"/>
          <c:order val="1"/>
          <c:tx>
            <c:strRef>
              <c:f>LEO!$R$7</c:f>
              <c:strCache>
                <c:ptCount val="1"/>
                <c:pt idx="0">
                  <c:v>Annual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LEO!$O$8:$P$18</c:f>
              <c:strCache>
                <c:ptCount val="9"/>
                <c:pt idx="2">
                  <c:v>Adult</c:v>
                </c:pt>
                <c:pt idx="4">
                  <c:v>Dislocated Worker</c:v>
                </c:pt>
                <c:pt idx="6">
                  <c:v>Youth</c:v>
                </c:pt>
                <c:pt idx="8">
                  <c:v>Administrative</c:v>
                </c:pt>
              </c:strCache>
            </c:strRef>
          </c:cat>
          <c:val>
            <c:numRef>
              <c:f>LEO!$R$8:$R$18</c:f>
              <c:numCache>
                <c:formatCode>#,##0_);\(#,##0\)</c:formatCode>
                <c:ptCount val="11"/>
                <c:pt idx="0">
                  <c:v>0</c:v>
                </c:pt>
                <c:pt idx="2">
                  <c:v>453800</c:v>
                </c:pt>
                <c:pt idx="4">
                  <c:v>725325</c:v>
                </c:pt>
                <c:pt idx="6">
                  <c:v>463466</c:v>
                </c:pt>
                <c:pt idx="8">
                  <c:v>179980</c:v>
                </c:pt>
              </c:numCache>
            </c:numRef>
          </c:val>
        </c:ser>
        <c:axId val="76532352"/>
        <c:axId val="76538240"/>
      </c:barChart>
      <c:catAx>
        <c:axId val="7653235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38240"/>
        <c:crosses val="autoZero"/>
        <c:auto val="1"/>
        <c:lblAlgn val="ctr"/>
        <c:lblOffset val="100"/>
        <c:tickLblSkip val="1"/>
        <c:tickMarkSkip val="1"/>
      </c:catAx>
      <c:valAx>
        <c:axId val="7653824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32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014609796712341"/>
          <c:y val="0.48522225843579031"/>
          <c:w val="9.5315099419347155E-2"/>
          <c:h val="0.103448400275650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18</xdr:row>
      <xdr:rowOff>123825</xdr:rowOff>
    </xdr:from>
    <xdr:to>
      <xdr:col>12</xdr:col>
      <xdr:colOff>85725</xdr:colOff>
      <xdr:row>42</xdr:row>
      <xdr:rowOff>104775</xdr:rowOff>
    </xdr:to>
    <xdr:graphicFrame macro="">
      <xdr:nvGraphicFramePr>
        <xdr:cNvPr id="26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25</xdr:row>
      <xdr:rowOff>66675</xdr:rowOff>
    </xdr:from>
    <xdr:to>
      <xdr:col>12</xdr:col>
      <xdr:colOff>19050</xdr:colOff>
      <xdr:row>49</xdr:row>
      <xdr:rowOff>47625</xdr:rowOff>
    </xdr:to>
    <xdr:graphicFrame macro="">
      <xdr:nvGraphicFramePr>
        <xdr:cNvPr id="36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2"/>
  <sheetViews>
    <sheetView zoomScaleNormal="100" workbookViewId="0">
      <selection activeCell="J240" sqref="J240"/>
    </sheetView>
  </sheetViews>
  <sheetFormatPr defaultRowHeight="12.75"/>
  <cols>
    <col min="1" max="1" width="8.5703125" customWidth="1"/>
    <col min="5" max="5" width="3.5703125" customWidth="1"/>
    <col min="6" max="6" width="2.42578125" customWidth="1"/>
    <col min="7" max="11" width="11.7109375" style="6" customWidth="1"/>
    <col min="12" max="12" width="2.5703125" customWidth="1"/>
    <col min="13" max="13" width="1.42578125" hidden="1" customWidth="1"/>
  </cols>
  <sheetData>
    <row r="1" spans="1:11">
      <c r="A1" s="4" t="s">
        <v>5</v>
      </c>
      <c r="B1" s="4"/>
      <c r="C1" s="4"/>
      <c r="D1" s="4"/>
      <c r="E1" s="4"/>
      <c r="F1" s="4"/>
      <c r="G1" s="7"/>
      <c r="H1" s="7"/>
      <c r="I1" s="7"/>
      <c r="J1" s="7"/>
      <c r="K1" s="7"/>
    </row>
    <row r="2" spans="1:11">
      <c r="A2" s="4" t="s">
        <v>6</v>
      </c>
      <c r="B2" s="4"/>
      <c r="C2" s="4"/>
      <c r="D2" s="4"/>
      <c r="E2" s="4"/>
      <c r="F2" s="4"/>
      <c r="G2" s="7"/>
      <c r="H2" s="7"/>
      <c r="I2" s="7"/>
      <c r="J2" s="7"/>
      <c r="K2" s="7"/>
    </row>
    <row r="3" spans="1:11">
      <c r="A3" s="5" t="s">
        <v>242</v>
      </c>
      <c r="B3" s="4"/>
      <c r="C3" s="4"/>
      <c r="D3" s="4"/>
      <c r="E3" s="4"/>
      <c r="F3" s="4"/>
      <c r="G3" s="7"/>
      <c r="H3" s="7"/>
      <c r="I3" s="7"/>
      <c r="J3" s="7"/>
      <c r="K3" s="7"/>
    </row>
    <row r="5" spans="1:11">
      <c r="A5" s="36" t="s">
        <v>42</v>
      </c>
    </row>
    <row r="6" spans="1:11">
      <c r="A6" s="36" t="s">
        <v>243</v>
      </c>
      <c r="H6" s="8" t="s">
        <v>87</v>
      </c>
    </row>
    <row r="7" spans="1:11">
      <c r="G7" s="8" t="s">
        <v>70</v>
      </c>
      <c r="H7" s="8" t="s">
        <v>86</v>
      </c>
      <c r="I7" s="8" t="s">
        <v>90</v>
      </c>
      <c r="J7" s="8" t="s">
        <v>86</v>
      </c>
    </row>
    <row r="8" spans="1:11">
      <c r="A8" s="3" t="s">
        <v>7</v>
      </c>
      <c r="G8" s="8" t="s">
        <v>23</v>
      </c>
      <c r="H8" s="8" t="s">
        <v>67</v>
      </c>
      <c r="I8" s="8" t="s">
        <v>91</v>
      </c>
      <c r="J8" s="8" t="s">
        <v>67</v>
      </c>
      <c r="K8" s="8" t="s">
        <v>24</v>
      </c>
    </row>
    <row r="9" spans="1:11">
      <c r="A9" s="1" t="s">
        <v>42</v>
      </c>
      <c r="B9" t="s">
        <v>42</v>
      </c>
      <c r="I9" s="39">
        <f>J9-H9</f>
        <v>0</v>
      </c>
      <c r="K9" s="39">
        <f t="shared" ref="K9:K24" si="0">G9-J9</f>
        <v>0</v>
      </c>
    </row>
    <row r="10" spans="1:11">
      <c r="A10" s="1"/>
      <c r="B10" s="50" t="s">
        <v>107</v>
      </c>
      <c r="G10" s="6">
        <v>8424.5400000000009</v>
      </c>
      <c r="H10" s="6">
        <v>4576.07</v>
      </c>
      <c r="I10" s="39">
        <f t="shared" ref="I10:I24" si="1">J10-H10</f>
        <v>504.63000000000011</v>
      </c>
      <c r="J10" s="6">
        <v>5080.7</v>
      </c>
      <c r="K10" s="39">
        <f t="shared" si="0"/>
        <v>3343.8400000000011</v>
      </c>
    </row>
    <row r="11" spans="1:11">
      <c r="A11" s="58" t="s">
        <v>113</v>
      </c>
      <c r="B11" t="s">
        <v>8</v>
      </c>
      <c r="G11" s="6">
        <v>0</v>
      </c>
      <c r="I11" s="39">
        <f t="shared" si="1"/>
        <v>0</v>
      </c>
      <c r="K11" s="39">
        <f t="shared" si="0"/>
        <v>0</v>
      </c>
    </row>
    <row r="12" spans="1:11">
      <c r="A12" s="1" t="s">
        <v>135</v>
      </c>
      <c r="B12" t="s">
        <v>9</v>
      </c>
      <c r="G12" s="6">
        <v>106000</v>
      </c>
      <c r="H12" s="6">
        <v>62103.03</v>
      </c>
      <c r="I12" s="39">
        <f t="shared" si="1"/>
        <v>7830.1800000000076</v>
      </c>
      <c r="J12" s="6">
        <v>69933.210000000006</v>
      </c>
      <c r="K12" s="39">
        <f t="shared" si="0"/>
        <v>36066.789999999994</v>
      </c>
    </row>
    <row r="13" spans="1:11">
      <c r="A13" s="58" t="s">
        <v>109</v>
      </c>
      <c r="B13" t="s">
        <v>11</v>
      </c>
      <c r="G13" s="6">
        <v>35440.769999999997</v>
      </c>
      <c r="H13" s="6">
        <v>28417.06</v>
      </c>
      <c r="I13" s="39">
        <f t="shared" si="1"/>
        <v>2542.1399999999994</v>
      </c>
      <c r="J13" s="6">
        <v>30959.200000000001</v>
      </c>
      <c r="K13" s="39">
        <f t="shared" si="0"/>
        <v>4481.5699999999961</v>
      </c>
    </row>
    <row r="14" spans="1:11">
      <c r="A14" s="1" t="s">
        <v>182</v>
      </c>
      <c r="B14" t="s">
        <v>12</v>
      </c>
      <c r="G14" s="6">
        <v>294.98</v>
      </c>
      <c r="I14" s="39">
        <f t="shared" si="1"/>
        <v>0</v>
      </c>
      <c r="K14" s="39">
        <f t="shared" si="0"/>
        <v>294.98</v>
      </c>
    </row>
    <row r="15" spans="1:11">
      <c r="A15" s="58" t="s">
        <v>115</v>
      </c>
      <c r="B15" t="s">
        <v>13</v>
      </c>
      <c r="G15" s="6">
        <v>282585.8</v>
      </c>
      <c r="H15" s="6">
        <v>141885.57</v>
      </c>
      <c r="I15" s="39">
        <f t="shared" si="1"/>
        <v>44742.5</v>
      </c>
      <c r="J15" s="6">
        <v>186628.07</v>
      </c>
      <c r="K15" s="39">
        <f t="shared" si="0"/>
        <v>95957.729999999981</v>
      </c>
    </row>
    <row r="16" spans="1:11">
      <c r="A16" s="1" t="s">
        <v>42</v>
      </c>
      <c r="B16" t="s">
        <v>19</v>
      </c>
      <c r="G16" s="6">
        <v>14000</v>
      </c>
      <c r="H16" s="6">
        <v>2971.2</v>
      </c>
      <c r="I16" s="39">
        <f t="shared" si="1"/>
        <v>2476</v>
      </c>
      <c r="J16" s="6">
        <v>5447.2</v>
      </c>
      <c r="K16" s="39">
        <f t="shared" si="0"/>
        <v>8552.7999999999993</v>
      </c>
    </row>
    <row r="17" spans="1:11">
      <c r="A17" s="1" t="s">
        <v>42</v>
      </c>
      <c r="B17" t="s">
        <v>95</v>
      </c>
      <c r="G17" s="6">
        <v>588.25</v>
      </c>
      <c r="H17" s="6">
        <v>123.03</v>
      </c>
      <c r="I17" s="39">
        <f t="shared" si="1"/>
        <v>0</v>
      </c>
      <c r="J17" s="6">
        <v>123.03</v>
      </c>
      <c r="K17" s="39">
        <f t="shared" si="0"/>
        <v>465.22</v>
      </c>
    </row>
    <row r="18" spans="1:11">
      <c r="A18" s="1" t="s">
        <v>210</v>
      </c>
      <c r="B18" t="s">
        <v>14</v>
      </c>
      <c r="G18" s="6">
        <v>932.12</v>
      </c>
      <c r="H18" s="6">
        <v>123.75</v>
      </c>
      <c r="I18" s="39">
        <f t="shared" si="1"/>
        <v>0</v>
      </c>
      <c r="J18" s="6">
        <v>123.75</v>
      </c>
      <c r="K18" s="39">
        <f t="shared" si="0"/>
        <v>808.37</v>
      </c>
    </row>
    <row r="19" spans="1:11">
      <c r="A19" s="58" t="s">
        <v>117</v>
      </c>
      <c r="B19" t="s">
        <v>15</v>
      </c>
      <c r="G19" s="6">
        <v>947.26</v>
      </c>
      <c r="H19" s="6">
        <v>124.93</v>
      </c>
      <c r="I19" s="39">
        <f t="shared" si="1"/>
        <v>0</v>
      </c>
      <c r="J19" s="6">
        <v>124.93</v>
      </c>
      <c r="K19" s="39">
        <f>G19-J19</f>
        <v>822.32999999999993</v>
      </c>
    </row>
    <row r="20" spans="1:11">
      <c r="A20" s="1" t="s">
        <v>136</v>
      </c>
      <c r="B20" t="s">
        <v>16</v>
      </c>
      <c r="G20" s="6">
        <v>851.25</v>
      </c>
      <c r="H20" s="6">
        <v>249.57</v>
      </c>
      <c r="I20" s="39">
        <f t="shared" si="1"/>
        <v>179.76</v>
      </c>
      <c r="J20" s="6">
        <v>429.33</v>
      </c>
      <c r="K20" s="39">
        <f t="shared" si="0"/>
        <v>421.92</v>
      </c>
    </row>
    <row r="21" spans="1:11">
      <c r="A21" s="1" t="s">
        <v>137</v>
      </c>
      <c r="B21" t="s">
        <v>17</v>
      </c>
      <c r="G21" s="6">
        <v>1094.22</v>
      </c>
      <c r="H21" s="6">
        <v>344.26</v>
      </c>
      <c r="I21" s="39">
        <f t="shared" si="1"/>
        <v>0</v>
      </c>
      <c r="J21" s="6">
        <v>344.26</v>
      </c>
      <c r="K21" s="39">
        <f t="shared" si="0"/>
        <v>749.96</v>
      </c>
    </row>
    <row r="22" spans="1:11">
      <c r="A22" s="1" t="s">
        <v>138</v>
      </c>
      <c r="B22" t="s">
        <v>18</v>
      </c>
      <c r="G22" s="6">
        <v>1062.28</v>
      </c>
      <c r="H22" s="6">
        <v>338.88</v>
      </c>
      <c r="I22" s="39">
        <f t="shared" si="1"/>
        <v>145.59000000000003</v>
      </c>
      <c r="J22" s="6">
        <v>484.47</v>
      </c>
      <c r="K22" s="39">
        <f t="shared" si="0"/>
        <v>577.80999999999995</v>
      </c>
    </row>
    <row r="23" spans="1:11">
      <c r="A23" s="58" t="s">
        <v>118</v>
      </c>
      <c r="B23" t="s">
        <v>20</v>
      </c>
      <c r="G23" s="6">
        <v>1578.58</v>
      </c>
      <c r="H23" s="6">
        <v>54.3</v>
      </c>
      <c r="I23" s="39">
        <f t="shared" si="1"/>
        <v>0</v>
      </c>
      <c r="J23" s="6">
        <v>54.3</v>
      </c>
      <c r="K23" s="39">
        <f t="shared" si="0"/>
        <v>1524.28</v>
      </c>
    </row>
    <row r="24" spans="1:11">
      <c r="A24" s="1" t="s">
        <v>42</v>
      </c>
      <c r="B24" t="s">
        <v>21</v>
      </c>
      <c r="G24" s="9">
        <v>0</v>
      </c>
      <c r="H24" s="38"/>
      <c r="I24" s="39">
        <f t="shared" si="1"/>
        <v>0</v>
      </c>
      <c r="K24" s="39">
        <f t="shared" si="0"/>
        <v>0</v>
      </c>
    </row>
    <row r="25" spans="1:11" ht="13.5" thickBot="1">
      <c r="B25" s="2" t="s">
        <v>22</v>
      </c>
      <c r="G25" s="40">
        <f>SUM(G9:G24)</f>
        <v>453800.05</v>
      </c>
      <c r="H25" s="40">
        <f>SUM(H9:H24)</f>
        <v>241311.65000000002</v>
      </c>
      <c r="I25" s="40">
        <f>SUM(I9:I24)</f>
        <v>58420.80000000001</v>
      </c>
      <c r="J25" s="40">
        <f>SUM(J9:J24)</f>
        <v>299732.45</v>
      </c>
      <c r="K25" s="40">
        <f>SUM(K9:K24)</f>
        <v>154067.59999999995</v>
      </c>
    </row>
    <row r="26" spans="1:11" ht="13.5" thickTop="1">
      <c r="G26" s="6">
        <v>453800.05</v>
      </c>
    </row>
    <row r="27" spans="1:11">
      <c r="A27" t="s">
        <v>100</v>
      </c>
    </row>
    <row r="28" spans="1:11">
      <c r="A28" t="s">
        <v>139</v>
      </c>
      <c r="B28" t="s">
        <v>48</v>
      </c>
      <c r="H28" s="6">
        <v>307.01</v>
      </c>
      <c r="I28" s="39">
        <f t="shared" ref="I28:I35" si="2">J28-H28</f>
        <v>30.829999999999984</v>
      </c>
      <c r="J28" s="6">
        <v>337.84</v>
      </c>
    </row>
    <row r="29" spans="1:11">
      <c r="A29" t="s">
        <v>140</v>
      </c>
      <c r="B29" t="s">
        <v>96</v>
      </c>
      <c r="H29" s="6">
        <v>122.1</v>
      </c>
      <c r="I29" s="39">
        <f t="shared" si="2"/>
        <v>8.789999999999992</v>
      </c>
      <c r="J29" s="6">
        <v>130.88999999999999</v>
      </c>
    </row>
    <row r="30" spans="1:11">
      <c r="A30" t="s">
        <v>141</v>
      </c>
      <c r="B30" t="s">
        <v>56</v>
      </c>
      <c r="H30" s="6">
        <v>2574.35</v>
      </c>
      <c r="I30" s="39">
        <f t="shared" si="2"/>
        <v>267.30000000000018</v>
      </c>
      <c r="J30" s="6">
        <v>2841.65</v>
      </c>
    </row>
    <row r="31" spans="1:11">
      <c r="A31" t="s">
        <v>142</v>
      </c>
      <c r="B31" t="s">
        <v>97</v>
      </c>
      <c r="H31" s="6">
        <v>48.11</v>
      </c>
      <c r="I31" s="39">
        <f t="shared" si="2"/>
        <v>0</v>
      </c>
      <c r="J31" s="6">
        <v>48.11</v>
      </c>
    </row>
    <row r="32" spans="1:11">
      <c r="A32" t="s">
        <v>143</v>
      </c>
      <c r="B32" t="s">
        <v>58</v>
      </c>
      <c r="H32" s="6">
        <v>223.9</v>
      </c>
      <c r="I32" s="39">
        <f t="shared" si="2"/>
        <v>51.97999999999999</v>
      </c>
      <c r="J32" s="6">
        <v>275.88</v>
      </c>
    </row>
    <row r="33" spans="1:11">
      <c r="A33" t="s">
        <v>144</v>
      </c>
      <c r="B33" s="50" t="s">
        <v>147</v>
      </c>
      <c r="C33" s="50"/>
      <c r="H33" s="6">
        <v>28.2</v>
      </c>
      <c r="I33" s="39">
        <f t="shared" si="2"/>
        <v>6.8200000000000038</v>
      </c>
      <c r="J33" s="6">
        <v>35.020000000000003</v>
      </c>
    </row>
    <row r="34" spans="1:11">
      <c r="A34" t="s">
        <v>145</v>
      </c>
      <c r="B34" s="50" t="s">
        <v>148</v>
      </c>
      <c r="H34" s="6">
        <v>892.3</v>
      </c>
      <c r="I34" s="39">
        <f t="shared" si="2"/>
        <v>126.37</v>
      </c>
      <c r="J34" s="6">
        <v>1018.67</v>
      </c>
    </row>
    <row r="35" spans="1:11">
      <c r="A35" t="s">
        <v>146</v>
      </c>
      <c r="B35" t="s">
        <v>60</v>
      </c>
      <c r="H35" s="6">
        <v>380.1</v>
      </c>
      <c r="I35" s="39">
        <f t="shared" si="2"/>
        <v>12.539999999999964</v>
      </c>
      <c r="J35" s="6">
        <v>392.64</v>
      </c>
    </row>
    <row r="36" spans="1:11" ht="13.5" thickBot="1">
      <c r="B36" t="s">
        <v>40</v>
      </c>
      <c r="H36" s="53">
        <f>SUM(H28:H35)</f>
        <v>4576.0700000000006</v>
      </c>
      <c r="I36" s="55">
        <f>SUM(I28:I35)</f>
        <v>504.63000000000017</v>
      </c>
      <c r="J36" s="53">
        <f>SUM(J28:J35)</f>
        <v>5080.7000000000007</v>
      </c>
    </row>
    <row r="37" spans="1:11" ht="13.5" thickTop="1"/>
    <row r="39" spans="1:11">
      <c r="A39" t="s">
        <v>244</v>
      </c>
    </row>
    <row r="45" spans="1:11">
      <c r="H45" s="8" t="s">
        <v>92</v>
      </c>
    </row>
    <row r="46" spans="1:11">
      <c r="G46" s="8" t="s">
        <v>70</v>
      </c>
      <c r="H46" s="8" t="s">
        <v>93</v>
      </c>
      <c r="I46" s="8" t="s">
        <v>90</v>
      </c>
      <c r="J46" s="8" t="s">
        <v>86</v>
      </c>
    </row>
    <row r="47" spans="1:11">
      <c r="A47" s="3" t="s">
        <v>25</v>
      </c>
      <c r="G47" s="8" t="s">
        <v>23</v>
      </c>
      <c r="H47" s="8" t="s">
        <v>67</v>
      </c>
      <c r="I47" s="8" t="s">
        <v>91</v>
      </c>
      <c r="J47" s="8" t="s">
        <v>67</v>
      </c>
      <c r="K47" s="8" t="s">
        <v>24</v>
      </c>
    </row>
    <row r="48" spans="1:11">
      <c r="A48" s="1"/>
      <c r="B48" s="50" t="s">
        <v>107</v>
      </c>
      <c r="G48" s="6">
        <v>14689.47</v>
      </c>
      <c r="H48" s="6">
        <v>7995.41</v>
      </c>
      <c r="I48" s="39">
        <f t="shared" ref="I48:I63" si="3">J48-H48</f>
        <v>779.90999999999985</v>
      </c>
      <c r="J48" s="6">
        <v>8775.32</v>
      </c>
      <c r="K48" s="39">
        <f t="shared" ref="K48:K63" si="4">G48-J48</f>
        <v>5914.15</v>
      </c>
    </row>
    <row r="49" spans="1:15">
      <c r="A49" s="58" t="s">
        <v>112</v>
      </c>
      <c r="B49" t="s">
        <v>26</v>
      </c>
      <c r="G49" s="6">
        <v>56586.43</v>
      </c>
      <c r="H49" s="6">
        <v>11434.89</v>
      </c>
      <c r="I49" s="39">
        <f t="shared" si="3"/>
        <v>1088.880000000001</v>
      </c>
      <c r="J49" s="6">
        <v>12523.77</v>
      </c>
      <c r="K49" s="39">
        <f t="shared" si="4"/>
        <v>44062.66</v>
      </c>
    </row>
    <row r="50" spans="1:15">
      <c r="A50" s="1" t="s">
        <v>149</v>
      </c>
      <c r="B50" t="s">
        <v>27</v>
      </c>
      <c r="G50" s="6">
        <v>109172.29</v>
      </c>
      <c r="H50" s="6">
        <v>74284.02</v>
      </c>
      <c r="I50" s="39">
        <f t="shared" si="3"/>
        <v>8824.61</v>
      </c>
      <c r="J50" s="6">
        <v>83108.63</v>
      </c>
      <c r="K50" s="39">
        <f t="shared" si="4"/>
        <v>26063.659999999989</v>
      </c>
    </row>
    <row r="51" spans="1:15">
      <c r="A51" s="58" t="s">
        <v>108</v>
      </c>
      <c r="B51" t="s">
        <v>28</v>
      </c>
      <c r="G51" s="6">
        <v>55304.52</v>
      </c>
      <c r="H51" s="6">
        <v>46013.79</v>
      </c>
      <c r="I51" s="39">
        <f t="shared" si="3"/>
        <v>4098.5</v>
      </c>
      <c r="J51" s="6">
        <v>50112.29</v>
      </c>
      <c r="K51" s="39">
        <f t="shared" si="4"/>
        <v>5192.2299999999959</v>
      </c>
    </row>
    <row r="52" spans="1:15">
      <c r="A52" s="58" t="s">
        <v>110</v>
      </c>
      <c r="B52" t="s">
        <v>30</v>
      </c>
      <c r="G52" s="6">
        <v>7411.72</v>
      </c>
      <c r="H52" s="6">
        <v>4604.12</v>
      </c>
      <c r="I52" s="39">
        <f t="shared" si="3"/>
        <v>1253.29</v>
      </c>
      <c r="J52" s="6">
        <v>5857.41</v>
      </c>
      <c r="K52" s="39">
        <f t="shared" si="4"/>
        <v>1554.3100000000004</v>
      </c>
      <c r="O52" t="s">
        <v>42</v>
      </c>
    </row>
    <row r="53" spans="1:15">
      <c r="A53" s="58" t="s">
        <v>116</v>
      </c>
      <c r="B53" t="s">
        <v>31</v>
      </c>
      <c r="G53" s="6">
        <v>452498.41</v>
      </c>
      <c r="H53" s="6">
        <v>241174.22</v>
      </c>
      <c r="I53" s="39">
        <f t="shared" si="3"/>
        <v>54717.060000000027</v>
      </c>
      <c r="J53" s="6">
        <v>295891.28000000003</v>
      </c>
      <c r="K53" s="39">
        <f t="shared" si="4"/>
        <v>156607.12999999995</v>
      </c>
    </row>
    <row r="54" spans="1:15">
      <c r="A54" s="1"/>
      <c r="B54" t="s">
        <v>29</v>
      </c>
      <c r="G54" s="6">
        <v>5000</v>
      </c>
      <c r="I54" s="39">
        <f t="shared" si="3"/>
        <v>0</v>
      </c>
      <c r="K54" s="39">
        <f t="shared" si="4"/>
        <v>5000</v>
      </c>
    </row>
    <row r="55" spans="1:15">
      <c r="A55" s="1"/>
      <c r="B55" t="s">
        <v>32</v>
      </c>
      <c r="G55" s="6">
        <v>18000</v>
      </c>
      <c r="H55" s="6">
        <v>5744.32</v>
      </c>
      <c r="I55" s="39">
        <f t="shared" si="3"/>
        <v>0</v>
      </c>
      <c r="J55" s="6">
        <v>5744.32</v>
      </c>
      <c r="K55" s="39">
        <f t="shared" si="4"/>
        <v>12255.68</v>
      </c>
    </row>
    <row r="56" spans="1:15">
      <c r="A56" s="1"/>
      <c r="B56" t="s">
        <v>95</v>
      </c>
      <c r="G56" s="6">
        <v>1138.25</v>
      </c>
      <c r="H56" s="6">
        <v>285.54000000000002</v>
      </c>
      <c r="I56" s="39">
        <f t="shared" si="3"/>
        <v>0</v>
      </c>
      <c r="J56" s="6">
        <v>285.54000000000002</v>
      </c>
      <c r="K56" s="39">
        <f t="shared" si="4"/>
        <v>852.71</v>
      </c>
    </row>
    <row r="57" spans="1:15">
      <c r="A57" s="1" t="s">
        <v>211</v>
      </c>
      <c r="B57" t="s">
        <v>14</v>
      </c>
      <c r="G57" s="6">
        <v>780.99</v>
      </c>
      <c r="H57" s="6">
        <v>123.75</v>
      </c>
      <c r="I57" s="39">
        <f t="shared" si="3"/>
        <v>0</v>
      </c>
      <c r="J57" s="6">
        <v>123.75</v>
      </c>
      <c r="K57" s="39">
        <f t="shared" si="4"/>
        <v>657.24</v>
      </c>
    </row>
    <row r="58" spans="1:15">
      <c r="A58" s="58" t="s">
        <v>119</v>
      </c>
      <c r="B58" t="s">
        <v>15</v>
      </c>
      <c r="G58" s="6">
        <v>671</v>
      </c>
      <c r="H58" s="6">
        <v>244.85</v>
      </c>
      <c r="I58" s="39">
        <f t="shared" si="3"/>
        <v>0</v>
      </c>
      <c r="J58" s="6">
        <v>244.85</v>
      </c>
      <c r="K58" s="39">
        <f t="shared" si="4"/>
        <v>426.15</v>
      </c>
    </row>
    <row r="59" spans="1:15">
      <c r="A59" s="1" t="s">
        <v>150</v>
      </c>
      <c r="B59" t="s">
        <v>16</v>
      </c>
      <c r="G59" s="6">
        <v>773.17</v>
      </c>
      <c r="H59" s="6">
        <v>451.34</v>
      </c>
      <c r="I59" s="39">
        <f t="shared" si="3"/>
        <v>117.53000000000003</v>
      </c>
      <c r="J59" s="6">
        <v>568.87</v>
      </c>
      <c r="K59" s="39">
        <f t="shared" si="4"/>
        <v>204.29999999999995</v>
      </c>
    </row>
    <row r="60" spans="1:15">
      <c r="A60" s="1" t="s">
        <v>151</v>
      </c>
      <c r="B60" t="s">
        <v>17</v>
      </c>
      <c r="G60" s="6">
        <v>786.8</v>
      </c>
      <c r="H60" s="6">
        <v>452.67</v>
      </c>
      <c r="I60" s="39">
        <f t="shared" si="3"/>
        <v>0</v>
      </c>
      <c r="J60" s="6">
        <v>452.67</v>
      </c>
      <c r="K60" s="39">
        <f t="shared" si="4"/>
        <v>334.12999999999994</v>
      </c>
    </row>
    <row r="61" spans="1:15">
      <c r="A61" s="1" t="s">
        <v>152</v>
      </c>
      <c r="B61" t="s">
        <v>18</v>
      </c>
      <c r="G61" s="6">
        <v>742.96</v>
      </c>
      <c r="H61" s="6">
        <v>629.70000000000005</v>
      </c>
      <c r="I61" s="39">
        <f t="shared" si="3"/>
        <v>95.199999999999932</v>
      </c>
      <c r="J61" s="6">
        <v>724.9</v>
      </c>
      <c r="K61" s="39">
        <f t="shared" si="4"/>
        <v>18.060000000000059</v>
      </c>
    </row>
    <row r="62" spans="1:15">
      <c r="A62" s="58" t="s">
        <v>120</v>
      </c>
      <c r="B62" t="s">
        <v>20</v>
      </c>
      <c r="G62" s="6">
        <v>1769.06</v>
      </c>
      <c r="H62" s="6">
        <v>103.58</v>
      </c>
      <c r="I62" s="39">
        <f t="shared" si="3"/>
        <v>0</v>
      </c>
      <c r="J62" s="6">
        <v>103.58</v>
      </c>
      <c r="K62" s="39">
        <f t="shared" si="4"/>
        <v>1665.48</v>
      </c>
    </row>
    <row r="63" spans="1:15">
      <c r="B63" t="s">
        <v>21</v>
      </c>
      <c r="G63" s="6">
        <v>0</v>
      </c>
      <c r="I63" s="39">
        <f t="shared" si="3"/>
        <v>0</v>
      </c>
      <c r="K63" s="39">
        <f t="shared" si="4"/>
        <v>0</v>
      </c>
    </row>
    <row r="64" spans="1:15" ht="13.5" thickBot="1">
      <c r="B64" s="2" t="s">
        <v>33</v>
      </c>
      <c r="G64" s="40">
        <f>SUM(G48:G63)</f>
        <v>725325.07000000007</v>
      </c>
      <c r="H64" s="40">
        <f>SUM(H48:H63)</f>
        <v>393542.2</v>
      </c>
      <c r="I64" s="40">
        <f>SUM(I48:I63)</f>
        <v>70974.980000000025</v>
      </c>
      <c r="J64" s="40">
        <f>SUM(J48:J63)</f>
        <v>464517.18000000005</v>
      </c>
      <c r="K64" s="40">
        <f>SUM(K48:K63)</f>
        <v>260807.88999999993</v>
      </c>
    </row>
    <row r="65" spans="1:10" ht="13.5" thickTop="1">
      <c r="G65" s="6">
        <v>725325.07</v>
      </c>
      <c r="H65" s="6" t="s">
        <v>42</v>
      </c>
    </row>
    <row r="66" spans="1:10">
      <c r="A66" t="s">
        <v>123</v>
      </c>
    </row>
    <row r="67" spans="1:10">
      <c r="A67" t="s">
        <v>42</v>
      </c>
    </row>
    <row r="68" spans="1:10">
      <c r="A68" t="s">
        <v>101</v>
      </c>
    </row>
    <row r="69" spans="1:10">
      <c r="A69" t="s">
        <v>153</v>
      </c>
      <c r="B69" t="s">
        <v>48</v>
      </c>
      <c r="H69" s="6">
        <v>527.55999999999995</v>
      </c>
      <c r="I69" s="39">
        <f t="shared" ref="I69:I76" si="5">J69-H69</f>
        <v>47.650000000000091</v>
      </c>
      <c r="J69" s="6">
        <v>575.21</v>
      </c>
    </row>
    <row r="70" spans="1:10">
      <c r="A70" t="s">
        <v>154</v>
      </c>
      <c r="B70" t="s">
        <v>96</v>
      </c>
      <c r="H70" s="6">
        <v>203.15</v>
      </c>
      <c r="I70" s="39">
        <f t="shared" si="5"/>
        <v>13.579999999999984</v>
      </c>
      <c r="J70" s="6">
        <v>216.73</v>
      </c>
    </row>
    <row r="71" spans="1:10">
      <c r="A71" t="s">
        <v>155</v>
      </c>
      <c r="B71" t="s">
        <v>56</v>
      </c>
      <c r="H71" s="6">
        <v>4488.6499999999996</v>
      </c>
      <c r="I71" s="39">
        <f t="shared" si="5"/>
        <v>413.10000000000036</v>
      </c>
      <c r="J71" s="6">
        <v>4901.75</v>
      </c>
    </row>
    <row r="72" spans="1:10">
      <c r="A72" t="s">
        <v>156</v>
      </c>
      <c r="B72" t="s">
        <v>97</v>
      </c>
      <c r="H72" s="6">
        <v>85.17</v>
      </c>
      <c r="I72" s="39">
        <f t="shared" si="5"/>
        <v>0</v>
      </c>
      <c r="J72" s="6">
        <v>85.17</v>
      </c>
    </row>
    <row r="73" spans="1:10">
      <c r="A73" t="s">
        <v>157</v>
      </c>
      <c r="B73" t="s">
        <v>58</v>
      </c>
      <c r="H73" s="6">
        <v>398.94</v>
      </c>
      <c r="I73" s="39">
        <f t="shared" si="5"/>
        <v>80.329999999999984</v>
      </c>
      <c r="J73" s="6">
        <v>479.27</v>
      </c>
    </row>
    <row r="74" spans="1:10">
      <c r="A74" t="s">
        <v>158</v>
      </c>
      <c r="B74" s="50" t="s">
        <v>147</v>
      </c>
      <c r="H74" s="6">
        <v>173.13</v>
      </c>
      <c r="I74" s="39">
        <f t="shared" si="5"/>
        <v>10.550000000000011</v>
      </c>
      <c r="J74" s="6">
        <v>183.68</v>
      </c>
    </row>
    <row r="75" spans="1:10">
      <c r="A75" t="s">
        <v>159</v>
      </c>
      <c r="B75" s="50" t="s">
        <v>148</v>
      </c>
      <c r="H75" s="6">
        <v>1451.54</v>
      </c>
      <c r="I75" s="39">
        <f t="shared" si="5"/>
        <v>195.30999999999995</v>
      </c>
      <c r="J75" s="6">
        <v>1646.85</v>
      </c>
    </row>
    <row r="76" spans="1:10">
      <c r="A76" t="s">
        <v>160</v>
      </c>
      <c r="B76" t="s">
        <v>60</v>
      </c>
      <c r="H76" s="6">
        <v>667.27</v>
      </c>
      <c r="I76" s="39">
        <f t="shared" si="5"/>
        <v>19.389999999999986</v>
      </c>
      <c r="J76" s="6">
        <v>686.66</v>
      </c>
    </row>
    <row r="77" spans="1:10" ht="13.5" thickBot="1">
      <c r="B77" t="s">
        <v>40</v>
      </c>
      <c r="H77" s="53">
        <f>SUM(H69:H76)</f>
        <v>7995.41</v>
      </c>
      <c r="I77" s="55">
        <f>SUM(I69:I76)</f>
        <v>779.91000000000042</v>
      </c>
      <c r="J77" s="53">
        <f>SUM(J69:J76)</f>
        <v>8775.3200000000015</v>
      </c>
    </row>
    <row r="78" spans="1:10" ht="13.5" thickTop="1">
      <c r="H78" s="38"/>
      <c r="I78" s="59"/>
      <c r="J78" s="38"/>
    </row>
    <row r="79" spans="1:10">
      <c r="H79" s="38"/>
      <c r="I79" s="59"/>
      <c r="J79" s="38"/>
    </row>
    <row r="80" spans="1:10">
      <c r="A80" t="s">
        <v>245</v>
      </c>
      <c r="H80" s="38"/>
      <c r="I80" s="59"/>
      <c r="J80" s="38"/>
    </row>
    <row r="81" spans="1:11">
      <c r="H81" s="38"/>
      <c r="I81" s="59"/>
      <c r="J81" s="38"/>
    </row>
    <row r="85" spans="1:11">
      <c r="H85" s="6" t="s">
        <v>42</v>
      </c>
      <c r="J85" s="6" t="s">
        <v>42</v>
      </c>
    </row>
    <row r="86" spans="1:11">
      <c r="H86" s="8" t="s">
        <v>87</v>
      </c>
    </row>
    <row r="87" spans="1:11">
      <c r="A87" s="3"/>
      <c r="G87" s="8" t="s">
        <v>70</v>
      </c>
      <c r="H87" s="8" t="s">
        <v>86</v>
      </c>
      <c r="I87" s="8" t="s">
        <v>90</v>
      </c>
      <c r="J87" s="8" t="s">
        <v>86</v>
      </c>
      <c r="K87" s="8" t="s">
        <v>42</v>
      </c>
    </row>
    <row r="88" spans="1:11">
      <c r="A88" s="3" t="s">
        <v>34</v>
      </c>
      <c r="G88" s="8" t="s">
        <v>23</v>
      </c>
      <c r="H88" s="8" t="s">
        <v>67</v>
      </c>
      <c r="I88" s="8" t="s">
        <v>91</v>
      </c>
      <c r="J88" s="8" t="s">
        <v>67</v>
      </c>
      <c r="K88" s="8" t="s">
        <v>24</v>
      </c>
    </row>
    <row r="89" spans="1:11">
      <c r="A89" s="1"/>
      <c r="B89" s="50" t="s">
        <v>107</v>
      </c>
      <c r="G89" s="6">
        <v>9062.86</v>
      </c>
      <c r="H89" s="6">
        <v>6047.56</v>
      </c>
      <c r="I89" s="39">
        <f t="shared" ref="I89:I102" si="6">J89-H89</f>
        <v>871.65999999999985</v>
      </c>
      <c r="J89" s="6">
        <v>6919.22</v>
      </c>
      <c r="K89" s="39">
        <f t="shared" ref="K89:K102" si="7">G89-J89</f>
        <v>2143.6400000000003</v>
      </c>
    </row>
    <row r="90" spans="1:11">
      <c r="A90" s="1" t="s">
        <v>161</v>
      </c>
      <c r="B90" t="s">
        <v>35</v>
      </c>
      <c r="G90" s="6">
        <v>14639.15</v>
      </c>
      <c r="H90" s="6">
        <v>7487.05</v>
      </c>
      <c r="I90" s="39">
        <f t="shared" si="6"/>
        <v>1009.2499999999991</v>
      </c>
      <c r="J90" s="6">
        <v>8496.2999999999993</v>
      </c>
      <c r="K90" s="39">
        <f t="shared" si="7"/>
        <v>6142.85</v>
      </c>
    </row>
    <row r="91" spans="1:11">
      <c r="A91" s="58" t="s">
        <v>111</v>
      </c>
      <c r="B91" t="s">
        <v>36</v>
      </c>
      <c r="G91" s="6">
        <v>46423.49</v>
      </c>
      <c r="H91" s="6">
        <v>34320.79</v>
      </c>
      <c r="I91" s="39">
        <f t="shared" si="6"/>
        <v>4442.9799999999959</v>
      </c>
      <c r="J91" s="6">
        <v>38763.769999999997</v>
      </c>
      <c r="K91" s="39">
        <f t="shared" si="7"/>
        <v>7659.7200000000012</v>
      </c>
    </row>
    <row r="92" spans="1:11">
      <c r="A92" s="1">
        <v>6531</v>
      </c>
      <c r="B92" t="s">
        <v>37</v>
      </c>
      <c r="G92" s="6">
        <v>145000</v>
      </c>
      <c r="H92" s="6">
        <v>75601.570000000007</v>
      </c>
      <c r="I92" s="39">
        <f t="shared" si="6"/>
        <v>29250.62999999999</v>
      </c>
      <c r="J92" s="6">
        <v>104852.2</v>
      </c>
      <c r="K92" s="39">
        <f t="shared" si="7"/>
        <v>40147.800000000003</v>
      </c>
    </row>
    <row r="93" spans="1:11">
      <c r="A93" s="1">
        <v>6532</v>
      </c>
      <c r="B93" t="s">
        <v>38</v>
      </c>
      <c r="G93" s="6">
        <v>175000</v>
      </c>
      <c r="H93" s="6">
        <v>90469.440000000002</v>
      </c>
      <c r="I93" s="39">
        <f t="shared" si="6"/>
        <v>11959.039999999994</v>
      </c>
      <c r="J93" s="6">
        <v>102428.48</v>
      </c>
      <c r="K93" s="39">
        <f t="shared" si="7"/>
        <v>72571.520000000004</v>
      </c>
    </row>
    <row r="94" spans="1:11">
      <c r="A94" s="1">
        <v>6535</v>
      </c>
      <c r="B94" s="50" t="s">
        <v>114</v>
      </c>
      <c r="G94" s="6">
        <v>56821.79</v>
      </c>
      <c r="H94" s="6">
        <v>12757.58</v>
      </c>
      <c r="I94" s="39">
        <f t="shared" si="6"/>
        <v>3064.6200000000008</v>
      </c>
      <c r="J94" s="6">
        <v>15822.2</v>
      </c>
      <c r="K94" s="39">
        <f t="shared" si="7"/>
        <v>40999.589999999997</v>
      </c>
    </row>
    <row r="95" spans="1:11">
      <c r="A95" s="1"/>
      <c r="B95" t="s">
        <v>106</v>
      </c>
      <c r="G95" s="6">
        <v>0</v>
      </c>
      <c r="I95" s="39">
        <f t="shared" si="6"/>
        <v>0</v>
      </c>
      <c r="K95" s="39">
        <f t="shared" si="7"/>
        <v>0</v>
      </c>
    </row>
    <row r="96" spans="1:11">
      <c r="A96" s="1"/>
      <c r="B96" t="s">
        <v>39</v>
      </c>
      <c r="G96" s="6">
        <v>10000</v>
      </c>
      <c r="H96" s="6">
        <v>1188.48</v>
      </c>
      <c r="I96" s="39">
        <f t="shared" si="6"/>
        <v>2575.04</v>
      </c>
      <c r="J96" s="6">
        <v>3763.52</v>
      </c>
      <c r="K96" s="39">
        <f t="shared" si="7"/>
        <v>6236.48</v>
      </c>
    </row>
    <row r="97" spans="1:11">
      <c r="A97" s="58" t="s">
        <v>121</v>
      </c>
      <c r="B97" t="s">
        <v>15</v>
      </c>
      <c r="G97" s="6">
        <v>1371.17</v>
      </c>
      <c r="H97" s="6">
        <v>129.91999999999999</v>
      </c>
      <c r="I97" s="39">
        <f t="shared" si="6"/>
        <v>0</v>
      </c>
      <c r="J97" s="6">
        <v>129.91999999999999</v>
      </c>
      <c r="K97" s="39">
        <f t="shared" si="7"/>
        <v>1241.25</v>
      </c>
    </row>
    <row r="98" spans="1:11">
      <c r="A98" s="1" t="s">
        <v>162</v>
      </c>
      <c r="B98" t="s">
        <v>16</v>
      </c>
      <c r="G98" s="6">
        <v>1456.65</v>
      </c>
      <c r="H98" s="6">
        <v>152.07</v>
      </c>
      <c r="I98" s="39">
        <f t="shared" si="6"/>
        <v>48.400000000000006</v>
      </c>
      <c r="J98" s="6">
        <v>200.47</v>
      </c>
      <c r="K98" s="39">
        <f t="shared" si="7"/>
        <v>1256.18</v>
      </c>
    </row>
    <row r="99" spans="1:11">
      <c r="A99" s="1" t="s">
        <v>163</v>
      </c>
      <c r="B99" t="s">
        <v>17</v>
      </c>
      <c r="G99" s="6">
        <v>1224.53</v>
      </c>
      <c r="H99" s="6">
        <v>201.31</v>
      </c>
      <c r="I99" s="39">
        <f t="shared" si="6"/>
        <v>0</v>
      </c>
      <c r="J99" s="6">
        <v>201.31</v>
      </c>
      <c r="K99" s="39">
        <f t="shared" si="7"/>
        <v>1023.22</v>
      </c>
    </row>
    <row r="100" spans="1:11">
      <c r="A100" s="1" t="s">
        <v>164</v>
      </c>
      <c r="B100" t="s">
        <v>18</v>
      </c>
      <c r="G100" s="6">
        <v>1241.73</v>
      </c>
      <c r="H100" s="6">
        <v>232.44</v>
      </c>
      <c r="I100" s="39">
        <f t="shared" si="6"/>
        <v>39.199999999999989</v>
      </c>
      <c r="J100" s="6">
        <v>271.64</v>
      </c>
      <c r="K100" s="39">
        <f t="shared" si="7"/>
        <v>970.09</v>
      </c>
    </row>
    <row r="101" spans="1:11">
      <c r="A101" s="58" t="s">
        <v>122</v>
      </c>
      <c r="B101" t="s">
        <v>20</v>
      </c>
      <c r="G101" s="6">
        <v>1224.24</v>
      </c>
      <c r="H101" s="6">
        <v>23.12</v>
      </c>
      <c r="I101" s="39">
        <f t="shared" si="6"/>
        <v>0</v>
      </c>
      <c r="J101" s="6">
        <v>23.12</v>
      </c>
      <c r="K101" s="39">
        <f t="shared" si="7"/>
        <v>1201.1200000000001</v>
      </c>
    </row>
    <row r="102" spans="1:11">
      <c r="B102" t="s">
        <v>21</v>
      </c>
      <c r="G102" s="6">
        <v>0</v>
      </c>
      <c r="I102" s="39">
        <f t="shared" si="6"/>
        <v>0</v>
      </c>
      <c r="K102" s="39">
        <f t="shared" si="7"/>
        <v>0</v>
      </c>
    </row>
    <row r="103" spans="1:11" ht="13.5" thickBot="1">
      <c r="B103" s="2" t="s">
        <v>41</v>
      </c>
      <c r="G103" s="40">
        <f>SUM(G89:G102)</f>
        <v>463465.61</v>
      </c>
      <c r="H103" s="40">
        <f>SUM(H89:H102)</f>
        <v>228611.33000000002</v>
      </c>
      <c r="I103" s="40">
        <f>SUM(I89:I102)</f>
        <v>53260.819999999978</v>
      </c>
      <c r="J103" s="40">
        <f>SUM(J89:J102)</f>
        <v>281872.14999999997</v>
      </c>
      <c r="K103" s="40">
        <f>SUM(K89:K102)</f>
        <v>181593.46</v>
      </c>
    </row>
    <row r="104" spans="1:11" ht="13.5" thickTop="1">
      <c r="G104" s="6">
        <v>463465.61</v>
      </c>
      <c r="H104" s="6" t="s">
        <v>42</v>
      </c>
    </row>
    <row r="105" spans="1:11">
      <c r="A105" t="s">
        <v>102</v>
      </c>
    </row>
    <row r="106" spans="1:11">
      <c r="A106" t="s">
        <v>165</v>
      </c>
      <c r="B106" t="s">
        <v>48</v>
      </c>
      <c r="H106" s="6">
        <v>407.47</v>
      </c>
      <c r="I106" s="39">
        <f t="shared" ref="I106:I113" si="8">J106-H106</f>
        <v>53.259999999999991</v>
      </c>
      <c r="J106" s="6">
        <v>460.73</v>
      </c>
    </row>
    <row r="107" spans="1:11">
      <c r="A107" t="s">
        <v>166</v>
      </c>
      <c r="B107" t="s">
        <v>96</v>
      </c>
      <c r="H107" s="6">
        <v>153.16999999999999</v>
      </c>
      <c r="I107" s="39">
        <f t="shared" si="8"/>
        <v>15.180000000000007</v>
      </c>
      <c r="J107" s="6">
        <v>168.35</v>
      </c>
    </row>
    <row r="108" spans="1:11">
      <c r="A108" t="s">
        <v>167</v>
      </c>
      <c r="B108" t="s">
        <v>56</v>
      </c>
      <c r="H108" s="6">
        <v>3523.1</v>
      </c>
      <c r="I108" s="39">
        <f t="shared" si="8"/>
        <v>461.70000000000027</v>
      </c>
      <c r="J108" s="6">
        <v>3984.8</v>
      </c>
    </row>
    <row r="109" spans="1:11">
      <c r="A109" t="s">
        <v>168</v>
      </c>
      <c r="B109" t="s">
        <v>97</v>
      </c>
      <c r="H109" s="6">
        <v>43.09</v>
      </c>
      <c r="I109" s="39">
        <f t="shared" si="8"/>
        <v>0</v>
      </c>
      <c r="J109" s="6">
        <v>43.09</v>
      </c>
    </row>
    <row r="110" spans="1:11">
      <c r="A110" t="s">
        <v>169</v>
      </c>
      <c r="B110" t="s">
        <v>58</v>
      </c>
      <c r="H110" s="6">
        <v>293.11</v>
      </c>
      <c r="I110" s="39">
        <f t="shared" si="8"/>
        <v>89.779999999999973</v>
      </c>
      <c r="J110" s="6">
        <v>382.89</v>
      </c>
    </row>
    <row r="111" spans="1:11">
      <c r="A111" t="s">
        <v>170</v>
      </c>
      <c r="B111" s="50" t="s">
        <v>147</v>
      </c>
      <c r="H111" s="6">
        <v>36.33</v>
      </c>
      <c r="I111" s="39">
        <f t="shared" si="8"/>
        <v>11.79</v>
      </c>
      <c r="J111" s="6">
        <v>48.12</v>
      </c>
    </row>
    <row r="112" spans="1:11">
      <c r="A112" t="s">
        <v>171</v>
      </c>
      <c r="B112" s="50" t="s">
        <v>148</v>
      </c>
      <c r="H112" s="6">
        <v>1121.45</v>
      </c>
      <c r="I112" s="39">
        <f t="shared" si="8"/>
        <v>218.27999999999997</v>
      </c>
      <c r="J112" s="6">
        <v>1339.73</v>
      </c>
    </row>
    <row r="113" spans="1:11">
      <c r="A113" t="s">
        <v>172</v>
      </c>
      <c r="B113" t="s">
        <v>60</v>
      </c>
      <c r="H113" s="6">
        <v>469.84</v>
      </c>
      <c r="I113" s="39">
        <f t="shared" si="8"/>
        <v>21.670000000000016</v>
      </c>
      <c r="J113" s="6">
        <v>491.51</v>
      </c>
    </row>
    <row r="114" spans="1:11" ht="13.5" thickBot="1">
      <c r="B114" t="s">
        <v>40</v>
      </c>
      <c r="H114" s="53">
        <f>SUM(H106:H113)</f>
        <v>6047.5599999999995</v>
      </c>
      <c r="I114" s="55">
        <f>SUM(I106:I113)</f>
        <v>871.66000000000031</v>
      </c>
      <c r="J114" s="53">
        <f>SUM(J106:J113)</f>
        <v>6919.2200000000012</v>
      </c>
    </row>
    <row r="115" spans="1:11" ht="13.5" thickTop="1">
      <c r="H115" s="38"/>
      <c r="I115" s="59"/>
      <c r="J115" s="38"/>
    </row>
    <row r="116" spans="1:11">
      <c r="A116" s="50" t="s">
        <v>226</v>
      </c>
      <c r="H116" s="38"/>
      <c r="I116" s="59"/>
      <c r="J116" s="38"/>
    </row>
    <row r="117" spans="1:11">
      <c r="A117" s="50" t="s">
        <v>227</v>
      </c>
      <c r="H117" s="38"/>
      <c r="I117" s="59"/>
      <c r="J117" s="38"/>
    </row>
    <row r="118" spans="1:11">
      <c r="A118" s="50" t="s">
        <v>228</v>
      </c>
      <c r="H118" s="38"/>
      <c r="I118" s="59"/>
      <c r="J118" s="38"/>
    </row>
    <row r="119" spans="1:11">
      <c r="H119" s="38"/>
      <c r="I119" s="59"/>
      <c r="J119" s="38"/>
    </row>
    <row r="120" spans="1:11">
      <c r="H120" s="38"/>
      <c r="I120" s="59"/>
      <c r="J120" s="38"/>
    </row>
    <row r="121" spans="1:11">
      <c r="H121" s="38"/>
      <c r="I121" s="59"/>
      <c r="J121" s="38"/>
    </row>
    <row r="122" spans="1:11">
      <c r="G122" s="8" t="s">
        <v>188</v>
      </c>
      <c r="H122" s="8" t="s">
        <v>87</v>
      </c>
    </row>
    <row r="123" spans="1:11">
      <c r="G123" s="65" t="s">
        <v>189</v>
      </c>
      <c r="H123" s="8" t="s">
        <v>86</v>
      </c>
      <c r="I123" s="8" t="s">
        <v>90</v>
      </c>
      <c r="J123" s="8" t="s">
        <v>86</v>
      </c>
      <c r="K123" s="8" t="s">
        <v>40</v>
      </c>
    </row>
    <row r="124" spans="1:11">
      <c r="G124" s="8" t="s">
        <v>187</v>
      </c>
      <c r="H124" s="8" t="s">
        <v>67</v>
      </c>
      <c r="I124" s="8" t="s">
        <v>91</v>
      </c>
      <c r="J124" s="8" t="s">
        <v>67</v>
      </c>
      <c r="K124" s="8" t="s">
        <v>190</v>
      </c>
    </row>
    <row r="125" spans="1:11">
      <c r="A125" s="2" t="s">
        <v>186</v>
      </c>
    </row>
    <row r="126" spans="1:11">
      <c r="A126">
        <v>7101</v>
      </c>
      <c r="B126" s="50" t="s">
        <v>191</v>
      </c>
      <c r="G126" s="6">
        <v>0</v>
      </c>
      <c r="H126" s="6">
        <v>18545.060000000001</v>
      </c>
      <c r="I126" s="39">
        <f t="shared" ref="I126:I131" si="9">J126-H126</f>
        <v>3359.5299999999988</v>
      </c>
      <c r="J126" s="6">
        <v>21904.59</v>
      </c>
      <c r="K126" s="6">
        <f t="shared" ref="K126:K131" si="10">G126+J126</f>
        <v>21904.59</v>
      </c>
    </row>
    <row r="127" spans="1:11">
      <c r="A127">
        <v>7102</v>
      </c>
      <c r="B127" s="50" t="s">
        <v>192</v>
      </c>
      <c r="G127" s="6">
        <v>0</v>
      </c>
      <c r="H127" s="6">
        <v>5748.97</v>
      </c>
      <c r="I127" s="39">
        <f t="shared" si="9"/>
        <v>1041.4499999999998</v>
      </c>
      <c r="J127" s="6">
        <v>6790.42</v>
      </c>
      <c r="K127" s="6">
        <f t="shared" si="10"/>
        <v>6790.42</v>
      </c>
    </row>
    <row r="128" spans="1:11">
      <c r="A128">
        <v>7103</v>
      </c>
      <c r="B128" s="50" t="s">
        <v>103</v>
      </c>
      <c r="G128" s="6">
        <v>0</v>
      </c>
      <c r="H128" s="6">
        <v>884.22</v>
      </c>
      <c r="I128" s="39">
        <f t="shared" si="9"/>
        <v>52.990000000000009</v>
      </c>
      <c r="J128" s="6">
        <v>937.21</v>
      </c>
      <c r="K128" s="6">
        <f t="shared" si="10"/>
        <v>937.21</v>
      </c>
    </row>
    <row r="129" spans="1:15">
      <c r="A129">
        <v>7104</v>
      </c>
      <c r="B129" s="50" t="s">
        <v>105</v>
      </c>
      <c r="G129" s="6">
        <v>0</v>
      </c>
      <c r="H129" s="6">
        <v>39194.480000000003</v>
      </c>
      <c r="I129" s="39">
        <f t="shared" si="9"/>
        <v>10056.399999999994</v>
      </c>
      <c r="J129" s="6">
        <v>49250.879999999997</v>
      </c>
      <c r="K129" s="6">
        <f t="shared" si="10"/>
        <v>49250.879999999997</v>
      </c>
    </row>
    <row r="130" spans="1:15">
      <c r="A130">
        <v>7105</v>
      </c>
      <c r="B130" s="50" t="s">
        <v>193</v>
      </c>
      <c r="G130" s="6">
        <v>0</v>
      </c>
      <c r="H130" s="6">
        <v>8448.9</v>
      </c>
      <c r="I130" s="39">
        <f t="shared" si="9"/>
        <v>716.80999999999949</v>
      </c>
      <c r="J130" s="6">
        <v>9165.7099999999991</v>
      </c>
      <c r="K130" s="6">
        <f t="shared" si="10"/>
        <v>9165.7099999999991</v>
      </c>
    </row>
    <row r="131" spans="1:15">
      <c r="A131">
        <v>7106</v>
      </c>
      <c r="B131" s="50" t="s">
        <v>94</v>
      </c>
      <c r="G131" s="6">
        <v>0</v>
      </c>
      <c r="H131" s="6">
        <v>5790.07</v>
      </c>
      <c r="I131" s="39">
        <f t="shared" si="9"/>
        <v>1127.54</v>
      </c>
      <c r="J131" s="6">
        <v>6917.61</v>
      </c>
      <c r="K131" s="6">
        <f t="shared" si="10"/>
        <v>6917.61</v>
      </c>
      <c r="O131" t="s">
        <v>42</v>
      </c>
    </row>
    <row r="132" spans="1:15" ht="13.5" thickBot="1">
      <c r="B132" s="50" t="s">
        <v>40</v>
      </c>
      <c r="G132" s="53">
        <f>SUM(G126:G131)</f>
        <v>0</v>
      </c>
      <c r="H132" s="53">
        <f>SUM(H126:H131)</f>
        <v>78611.700000000012</v>
      </c>
      <c r="I132" s="53">
        <f>SUM(I126:I131)</f>
        <v>16354.71999999999</v>
      </c>
      <c r="J132" s="53">
        <f>SUM(J126:J131)</f>
        <v>94966.42</v>
      </c>
      <c r="K132" s="53">
        <f>SUM(K126:K131)</f>
        <v>94966.42</v>
      </c>
    </row>
    <row r="133" spans="1:15" ht="13.5" thickTop="1">
      <c r="A133" s="36" t="s">
        <v>195</v>
      </c>
    </row>
    <row r="134" spans="1:15">
      <c r="A134" s="36"/>
    </row>
    <row r="135" spans="1:15">
      <c r="A135" s="36"/>
      <c r="B135" t="s">
        <v>221</v>
      </c>
      <c r="I135" s="39"/>
    </row>
    <row r="136" spans="1:15">
      <c r="A136" s="36"/>
      <c r="B136" t="s">
        <v>48</v>
      </c>
      <c r="G136" s="6">
        <v>0</v>
      </c>
      <c r="H136" s="6">
        <v>311.14999999999998</v>
      </c>
      <c r="I136" s="39">
        <f t="shared" ref="I136:I144" si="11">J136-H136</f>
        <v>56.06</v>
      </c>
      <c r="J136" s="6">
        <v>367.21</v>
      </c>
      <c r="K136" s="6">
        <f t="shared" ref="K136:K144" si="12">G136+J136</f>
        <v>367.21</v>
      </c>
    </row>
    <row r="137" spans="1:15">
      <c r="A137" s="36"/>
      <c r="B137" t="s">
        <v>96</v>
      </c>
      <c r="G137" s="6">
        <v>0</v>
      </c>
      <c r="H137" s="6">
        <v>107.51</v>
      </c>
      <c r="I137" s="39">
        <f t="shared" si="11"/>
        <v>15.97999999999999</v>
      </c>
      <c r="J137" s="6">
        <v>123.49</v>
      </c>
      <c r="K137" s="6">
        <f t="shared" si="12"/>
        <v>123.49</v>
      </c>
    </row>
    <row r="138" spans="1:15">
      <c r="A138" s="36"/>
      <c r="B138" t="s">
        <v>56</v>
      </c>
      <c r="G138" s="6">
        <v>0</v>
      </c>
      <c r="H138" s="6">
        <v>2575</v>
      </c>
      <c r="I138" s="39">
        <f t="shared" si="11"/>
        <v>486</v>
      </c>
      <c r="J138" s="6">
        <v>3061</v>
      </c>
      <c r="K138" s="6">
        <f t="shared" si="12"/>
        <v>3061</v>
      </c>
    </row>
    <row r="139" spans="1:15">
      <c r="A139" s="36"/>
      <c r="B139" t="s">
        <v>58</v>
      </c>
      <c r="G139" s="6">
        <v>0</v>
      </c>
      <c r="H139" s="6">
        <v>214.9</v>
      </c>
      <c r="I139" s="39">
        <f t="shared" si="11"/>
        <v>94.499999999999972</v>
      </c>
      <c r="J139" s="6">
        <v>309.39999999999998</v>
      </c>
      <c r="K139" s="6">
        <f t="shared" si="12"/>
        <v>309.39999999999998</v>
      </c>
    </row>
    <row r="140" spans="1:15">
      <c r="A140" s="36"/>
      <c r="B140" t="s">
        <v>60</v>
      </c>
      <c r="G140" s="6">
        <v>0</v>
      </c>
      <c r="H140" s="6">
        <v>460.16</v>
      </c>
      <c r="I140" s="39">
        <f t="shared" si="11"/>
        <v>22.810000000000002</v>
      </c>
      <c r="J140" s="6">
        <v>482.97</v>
      </c>
      <c r="K140" s="6">
        <f t="shared" si="12"/>
        <v>482.97</v>
      </c>
    </row>
    <row r="141" spans="1:15">
      <c r="A141" s="36"/>
      <c r="B141" t="s">
        <v>104</v>
      </c>
      <c r="G141" s="6">
        <v>0</v>
      </c>
      <c r="H141" s="6">
        <v>28.85</v>
      </c>
      <c r="I141" s="39">
        <f t="shared" si="11"/>
        <v>12.409999999999997</v>
      </c>
      <c r="J141" s="6">
        <v>41.26</v>
      </c>
      <c r="K141" s="6">
        <f t="shared" si="12"/>
        <v>41.26</v>
      </c>
    </row>
    <row r="142" spans="1:15">
      <c r="A142" s="36"/>
      <c r="B142" t="s">
        <v>99</v>
      </c>
      <c r="G142" s="6">
        <v>0</v>
      </c>
      <c r="H142" s="6">
        <v>922.74</v>
      </c>
      <c r="I142" s="39">
        <f t="shared" si="11"/>
        <v>229.77999999999997</v>
      </c>
      <c r="J142" s="6">
        <v>1152.52</v>
      </c>
      <c r="K142" s="6">
        <f t="shared" si="12"/>
        <v>1152.52</v>
      </c>
    </row>
    <row r="143" spans="1:15">
      <c r="A143" s="36"/>
      <c r="B143" t="s">
        <v>97</v>
      </c>
      <c r="G143" s="6">
        <v>0</v>
      </c>
      <c r="H143" s="6">
        <v>49.76</v>
      </c>
      <c r="I143" s="39">
        <f t="shared" si="11"/>
        <v>0</v>
      </c>
      <c r="J143" s="6">
        <v>49.76</v>
      </c>
      <c r="K143" s="6">
        <f t="shared" si="12"/>
        <v>49.76</v>
      </c>
    </row>
    <row r="144" spans="1:15">
      <c r="A144" s="36"/>
      <c r="B144" t="s">
        <v>222</v>
      </c>
      <c r="G144" s="6">
        <v>0</v>
      </c>
      <c r="H144" s="6">
        <v>1120</v>
      </c>
      <c r="I144" s="39">
        <f t="shared" si="11"/>
        <v>210</v>
      </c>
      <c r="J144" s="6">
        <v>1330</v>
      </c>
      <c r="K144" s="6">
        <f t="shared" si="12"/>
        <v>1330</v>
      </c>
    </row>
    <row r="145" spans="1:11" ht="13.5" thickBot="1">
      <c r="A145" s="36"/>
      <c r="B145" t="s">
        <v>40</v>
      </c>
      <c r="G145" s="53">
        <f>SUM(G135:G144)</f>
        <v>0</v>
      </c>
      <c r="H145" s="53">
        <f>SUM(H135:H144)</f>
        <v>5790.07</v>
      </c>
      <c r="I145" s="53">
        <f>SUM(I135:I144)</f>
        <v>1127.54</v>
      </c>
      <c r="J145" s="53">
        <f>SUM(J135:J144)</f>
        <v>6917.6100000000006</v>
      </c>
      <c r="K145" s="53">
        <f>SUM(K135:K144)</f>
        <v>6917.6100000000006</v>
      </c>
    </row>
    <row r="146" spans="1:11" ht="13.5" thickTop="1">
      <c r="A146" s="36"/>
    </row>
    <row r="147" spans="1:11">
      <c r="A147" s="36"/>
    </row>
    <row r="150" spans="1:11">
      <c r="A150" s="2" t="s">
        <v>247</v>
      </c>
    </row>
    <row r="151" spans="1:11">
      <c r="A151">
        <v>7601</v>
      </c>
      <c r="B151" s="50" t="s">
        <v>191</v>
      </c>
      <c r="G151" s="6">
        <v>5580.51</v>
      </c>
      <c r="H151" s="6">
        <v>11193.82</v>
      </c>
      <c r="I151" s="39">
        <f t="shared" ref="I151:I159" si="13">J151-H151</f>
        <v>0</v>
      </c>
      <c r="J151" s="6">
        <v>11193.82</v>
      </c>
      <c r="K151" s="6">
        <f t="shared" ref="K151:K159" si="14">G151+J151</f>
        <v>16774.330000000002</v>
      </c>
    </row>
    <row r="152" spans="1:11">
      <c r="A152">
        <v>7602</v>
      </c>
      <c r="B152" s="50" t="s">
        <v>192</v>
      </c>
      <c r="G152" s="6">
        <v>1729.96</v>
      </c>
      <c r="H152" s="6">
        <v>3470.09</v>
      </c>
      <c r="I152" s="39">
        <f t="shared" si="13"/>
        <v>0</v>
      </c>
      <c r="J152" s="6">
        <v>3470.09</v>
      </c>
      <c r="K152" s="6">
        <f t="shared" si="14"/>
        <v>5200.05</v>
      </c>
    </row>
    <row r="153" spans="1:11">
      <c r="A153">
        <v>7603</v>
      </c>
      <c r="B153" s="50" t="s">
        <v>199</v>
      </c>
      <c r="G153" s="6">
        <v>0</v>
      </c>
      <c r="H153" s="6">
        <v>0</v>
      </c>
      <c r="I153" s="39">
        <f t="shared" si="13"/>
        <v>0</v>
      </c>
      <c r="J153" s="6">
        <v>0</v>
      </c>
      <c r="K153" s="6">
        <f t="shared" si="14"/>
        <v>0</v>
      </c>
    </row>
    <row r="154" spans="1:11">
      <c r="A154">
        <v>7604</v>
      </c>
      <c r="B154" s="50" t="s">
        <v>200</v>
      </c>
      <c r="G154" s="6">
        <v>166.98</v>
      </c>
      <c r="H154" s="6">
        <v>133.91999999999999</v>
      </c>
      <c r="I154" s="39">
        <f t="shared" si="13"/>
        <v>0</v>
      </c>
      <c r="J154" s="6">
        <v>133.91999999999999</v>
      </c>
      <c r="K154" s="6">
        <f t="shared" si="14"/>
        <v>300.89999999999998</v>
      </c>
    </row>
    <row r="155" spans="1:11">
      <c r="A155">
        <v>7605</v>
      </c>
      <c r="B155" s="50" t="s">
        <v>105</v>
      </c>
      <c r="G155" s="6">
        <v>2672.42</v>
      </c>
      <c r="H155" s="6">
        <v>4668.99</v>
      </c>
      <c r="I155" s="39">
        <f t="shared" si="13"/>
        <v>0</v>
      </c>
      <c r="J155" s="6">
        <v>4668.99</v>
      </c>
      <c r="K155" s="6">
        <f t="shared" si="14"/>
        <v>7341.41</v>
      </c>
    </row>
    <row r="156" spans="1:11">
      <c r="A156">
        <v>7606</v>
      </c>
      <c r="B156" s="50" t="s">
        <v>94</v>
      </c>
      <c r="G156" s="6">
        <v>3288.92</v>
      </c>
      <c r="H156" s="6">
        <v>4886.5200000000004</v>
      </c>
      <c r="I156" s="39">
        <f t="shared" si="13"/>
        <v>0</v>
      </c>
      <c r="J156" s="6">
        <v>4886.5200000000004</v>
      </c>
      <c r="K156" s="6">
        <f t="shared" si="14"/>
        <v>8175.4400000000005</v>
      </c>
    </row>
    <row r="157" spans="1:11">
      <c r="A157">
        <v>7607</v>
      </c>
      <c r="B157" s="50" t="s">
        <v>99</v>
      </c>
      <c r="G157" s="6">
        <v>1089.5</v>
      </c>
      <c r="H157" s="6">
        <v>159.80000000000001</v>
      </c>
      <c r="I157" s="39">
        <f t="shared" si="13"/>
        <v>0</v>
      </c>
      <c r="J157" s="6">
        <v>159.80000000000001</v>
      </c>
      <c r="K157" s="6">
        <f t="shared" si="14"/>
        <v>1249.3</v>
      </c>
    </row>
    <row r="158" spans="1:11">
      <c r="A158">
        <v>7608</v>
      </c>
      <c r="B158" s="50" t="s">
        <v>219</v>
      </c>
      <c r="G158" s="6">
        <v>0</v>
      </c>
      <c r="H158" s="6">
        <v>3017.07</v>
      </c>
      <c r="I158" s="39">
        <f t="shared" si="13"/>
        <v>0</v>
      </c>
      <c r="J158" s="6">
        <v>3017.07</v>
      </c>
      <c r="K158" s="6">
        <f t="shared" si="14"/>
        <v>3017.07</v>
      </c>
    </row>
    <row r="159" spans="1:11">
      <c r="A159">
        <v>7609</v>
      </c>
      <c r="B159" s="50" t="s">
        <v>194</v>
      </c>
      <c r="G159" s="6">
        <v>32124.85</v>
      </c>
      <c r="H159" s="6">
        <v>83709.320000000007</v>
      </c>
      <c r="I159" s="39">
        <f t="shared" si="13"/>
        <v>0</v>
      </c>
      <c r="J159" s="6">
        <v>83709.320000000007</v>
      </c>
      <c r="K159" s="6">
        <f t="shared" si="14"/>
        <v>115834.17000000001</v>
      </c>
    </row>
    <row r="160" spans="1:11" ht="13.5" thickBot="1">
      <c r="B160" s="50" t="s">
        <v>40</v>
      </c>
      <c r="G160" s="53">
        <f>SUM(G151:G159)</f>
        <v>46653.14</v>
      </c>
      <c r="H160" s="53">
        <f>SUM(H151:H159)</f>
        <v>111239.53</v>
      </c>
      <c r="I160" s="53">
        <f>SUM(I151:I159)</f>
        <v>0</v>
      </c>
      <c r="J160" s="53">
        <f>SUM(J151:J159)</f>
        <v>111239.53</v>
      </c>
      <c r="K160" s="53">
        <f>SUM(K151:K159)</f>
        <v>157892.67000000001</v>
      </c>
    </row>
    <row r="161" spans="1:14" ht="13.5" thickTop="1">
      <c r="A161" s="36" t="s">
        <v>224</v>
      </c>
    </row>
    <row r="163" spans="1:14">
      <c r="B163" t="s">
        <v>221</v>
      </c>
    </row>
    <row r="164" spans="1:14">
      <c r="B164" t="s">
        <v>48</v>
      </c>
      <c r="G164" s="6">
        <v>93.05</v>
      </c>
      <c r="H164" s="6">
        <v>186.74</v>
      </c>
      <c r="I164" s="39">
        <f t="shared" ref="I164:I172" si="15">J164-H164</f>
        <v>0</v>
      </c>
      <c r="J164" s="6">
        <v>186.74</v>
      </c>
      <c r="K164" s="6">
        <f t="shared" ref="K164:K172" si="16">G164+J164</f>
        <v>279.79000000000002</v>
      </c>
    </row>
    <row r="165" spans="1:14">
      <c r="B165" t="s">
        <v>96</v>
      </c>
      <c r="G165" s="6">
        <v>48.62</v>
      </c>
      <c r="H165" s="6">
        <v>86.2</v>
      </c>
      <c r="I165" s="39">
        <f t="shared" si="15"/>
        <v>0</v>
      </c>
      <c r="J165" s="6">
        <v>86.2</v>
      </c>
      <c r="K165" s="6">
        <f t="shared" si="16"/>
        <v>134.82</v>
      </c>
    </row>
    <row r="166" spans="1:14">
      <c r="B166" t="s">
        <v>56</v>
      </c>
      <c r="G166" s="6">
        <v>874.31</v>
      </c>
      <c r="H166" s="6">
        <v>1407.15</v>
      </c>
      <c r="I166" s="39">
        <f t="shared" si="15"/>
        <v>0</v>
      </c>
      <c r="J166" s="6">
        <v>1407.15</v>
      </c>
      <c r="K166" s="6">
        <f t="shared" si="16"/>
        <v>2281.46</v>
      </c>
    </row>
    <row r="167" spans="1:14">
      <c r="B167" t="s">
        <v>60</v>
      </c>
      <c r="G167" s="6">
        <v>188.87</v>
      </c>
      <c r="H167" s="6">
        <v>280.36</v>
      </c>
      <c r="I167" s="39">
        <f t="shared" si="15"/>
        <v>0</v>
      </c>
      <c r="J167" s="6">
        <v>280.36</v>
      </c>
      <c r="K167" s="6">
        <f t="shared" si="16"/>
        <v>469.23</v>
      </c>
    </row>
    <row r="168" spans="1:14">
      <c r="B168" t="s">
        <v>58</v>
      </c>
      <c r="G168" s="6">
        <v>45.46</v>
      </c>
      <c r="H168" s="6">
        <v>132.82</v>
      </c>
      <c r="I168" s="39">
        <f t="shared" si="15"/>
        <v>0</v>
      </c>
      <c r="J168" s="6">
        <v>132.82</v>
      </c>
      <c r="K168" s="6">
        <f t="shared" si="16"/>
        <v>178.28</v>
      </c>
    </row>
    <row r="169" spans="1:14">
      <c r="B169" t="s">
        <v>99</v>
      </c>
      <c r="G169" s="6">
        <v>109.84</v>
      </c>
      <c r="H169" s="6">
        <v>510.78</v>
      </c>
      <c r="I169" s="39">
        <f t="shared" si="15"/>
        <v>0</v>
      </c>
      <c r="J169" s="6">
        <v>510.78</v>
      </c>
      <c r="K169" s="6">
        <f t="shared" si="16"/>
        <v>620.62</v>
      </c>
    </row>
    <row r="170" spans="1:14">
      <c r="B170" t="s">
        <v>104</v>
      </c>
      <c r="G170" s="6">
        <v>148.5</v>
      </c>
      <c r="H170" s="6">
        <v>26.1</v>
      </c>
      <c r="I170" s="39">
        <f t="shared" si="15"/>
        <v>0</v>
      </c>
      <c r="J170" s="6">
        <v>26.1</v>
      </c>
      <c r="K170" s="6">
        <f t="shared" si="16"/>
        <v>174.6</v>
      </c>
    </row>
    <row r="171" spans="1:14">
      <c r="B171" t="s">
        <v>97</v>
      </c>
      <c r="G171" s="6">
        <v>-4.7300000000000004</v>
      </c>
      <c r="H171" s="6">
        <v>16.37</v>
      </c>
      <c r="I171" s="39">
        <f t="shared" si="15"/>
        <v>0</v>
      </c>
      <c r="J171" s="6">
        <v>16.37</v>
      </c>
      <c r="K171" s="6">
        <f t="shared" si="16"/>
        <v>11.64</v>
      </c>
    </row>
    <row r="172" spans="1:14">
      <c r="B172" t="s">
        <v>222</v>
      </c>
      <c r="G172" s="6">
        <v>1785</v>
      </c>
      <c r="H172" s="6">
        <v>2240</v>
      </c>
      <c r="I172" s="39">
        <f t="shared" si="15"/>
        <v>0</v>
      </c>
      <c r="J172" s="6">
        <v>2240</v>
      </c>
      <c r="K172" s="6">
        <f t="shared" si="16"/>
        <v>4025</v>
      </c>
      <c r="N172" t="s">
        <v>42</v>
      </c>
    </row>
    <row r="173" spans="1:14" ht="13.5" thickBot="1">
      <c r="B173" t="s">
        <v>40</v>
      </c>
      <c r="G173" s="53">
        <f>SUM(G164:G172)</f>
        <v>3288.92</v>
      </c>
      <c r="H173" s="53">
        <f>SUM(H164:H172)</f>
        <v>4886.5200000000004</v>
      </c>
      <c r="I173" s="53">
        <f>SUM(I164:I172)</f>
        <v>0</v>
      </c>
      <c r="J173" s="53">
        <f>SUM(J164:J172)</f>
        <v>4886.5200000000004</v>
      </c>
      <c r="K173" s="53">
        <f>SUM(K164:K172)</f>
        <v>8175.4400000000005</v>
      </c>
    </row>
    <row r="174" spans="1:14" ht="13.5" thickTop="1"/>
    <row r="177" spans="1:11">
      <c r="A177" s="2" t="s">
        <v>248</v>
      </c>
    </row>
    <row r="178" spans="1:11">
      <c r="A178">
        <v>7601</v>
      </c>
      <c r="B178" s="50" t="s">
        <v>191</v>
      </c>
      <c r="G178" s="6">
        <v>0</v>
      </c>
      <c r="H178" s="6">
        <v>0</v>
      </c>
      <c r="I178" s="39">
        <f t="shared" ref="I178:I186" si="17">J178-H178</f>
        <v>1044.68</v>
      </c>
      <c r="J178" s="6">
        <v>1044.68</v>
      </c>
      <c r="K178" s="6">
        <f t="shared" ref="K178:K186" si="18">G178+J178</f>
        <v>1044.68</v>
      </c>
    </row>
    <row r="179" spans="1:11">
      <c r="A179">
        <v>7602</v>
      </c>
      <c r="B179" s="50" t="s">
        <v>192</v>
      </c>
      <c r="G179" s="6">
        <v>0</v>
      </c>
      <c r="H179" s="6">
        <v>0</v>
      </c>
      <c r="I179" s="39">
        <f t="shared" si="17"/>
        <v>323.85000000000002</v>
      </c>
      <c r="J179" s="6">
        <v>323.85000000000002</v>
      </c>
      <c r="K179" s="6">
        <f t="shared" si="18"/>
        <v>323.85000000000002</v>
      </c>
    </row>
    <row r="180" spans="1:11">
      <c r="A180">
        <v>7603</v>
      </c>
      <c r="B180" s="50" t="s">
        <v>199</v>
      </c>
      <c r="G180" s="6">
        <v>0</v>
      </c>
      <c r="H180" s="6">
        <v>0</v>
      </c>
      <c r="I180" s="39">
        <f t="shared" si="17"/>
        <v>0</v>
      </c>
      <c r="J180" s="6">
        <v>0</v>
      </c>
      <c r="K180" s="6">
        <f t="shared" si="18"/>
        <v>0</v>
      </c>
    </row>
    <row r="181" spans="1:11">
      <c r="A181">
        <v>7604</v>
      </c>
      <c r="B181" s="50" t="s">
        <v>200</v>
      </c>
      <c r="G181" s="6">
        <v>0</v>
      </c>
      <c r="H181" s="6">
        <v>0</v>
      </c>
      <c r="I181" s="39">
        <f t="shared" si="17"/>
        <v>0</v>
      </c>
      <c r="J181" s="6">
        <v>0</v>
      </c>
      <c r="K181" s="6">
        <f t="shared" si="18"/>
        <v>0</v>
      </c>
    </row>
    <row r="182" spans="1:11">
      <c r="A182">
        <v>7605</v>
      </c>
      <c r="B182" s="50" t="s">
        <v>105</v>
      </c>
      <c r="G182" s="6">
        <v>0</v>
      </c>
      <c r="H182" s="6">
        <v>0</v>
      </c>
      <c r="I182" s="39">
        <f t="shared" si="17"/>
        <v>0</v>
      </c>
      <c r="J182" s="6">
        <v>0</v>
      </c>
      <c r="K182" s="6">
        <f t="shared" si="18"/>
        <v>0</v>
      </c>
    </row>
    <row r="183" spans="1:11">
      <c r="A183">
        <v>7606</v>
      </c>
      <c r="B183" s="50" t="s">
        <v>94</v>
      </c>
      <c r="G183" s="6">
        <v>0</v>
      </c>
      <c r="H183" s="6">
        <v>0</v>
      </c>
      <c r="I183" s="39">
        <f t="shared" si="17"/>
        <v>415.25</v>
      </c>
      <c r="J183" s="6">
        <v>415.25</v>
      </c>
      <c r="K183" s="6">
        <f t="shared" si="18"/>
        <v>415.25</v>
      </c>
    </row>
    <row r="184" spans="1:11">
      <c r="A184">
        <v>7607</v>
      </c>
      <c r="B184" s="50" t="s">
        <v>99</v>
      </c>
      <c r="G184" s="6">
        <v>0</v>
      </c>
      <c r="H184" s="6">
        <v>0</v>
      </c>
      <c r="I184" s="39">
        <f t="shared" si="17"/>
        <v>0</v>
      </c>
      <c r="J184" s="6">
        <v>0</v>
      </c>
      <c r="K184" s="6">
        <f t="shared" si="18"/>
        <v>0</v>
      </c>
    </row>
    <row r="185" spans="1:11">
      <c r="A185">
        <v>7608</v>
      </c>
      <c r="B185" s="50" t="s">
        <v>219</v>
      </c>
      <c r="G185" s="6">
        <v>0</v>
      </c>
      <c r="H185" s="6">
        <v>0</v>
      </c>
      <c r="I185" s="39">
        <f t="shared" si="17"/>
        <v>0</v>
      </c>
      <c r="J185" s="6">
        <v>0</v>
      </c>
      <c r="K185" s="6">
        <f t="shared" si="18"/>
        <v>0</v>
      </c>
    </row>
    <row r="186" spans="1:11">
      <c r="A186">
        <v>7609</v>
      </c>
      <c r="B186" s="50" t="s">
        <v>194</v>
      </c>
      <c r="G186" s="6">
        <v>0</v>
      </c>
      <c r="H186" s="6">
        <v>0</v>
      </c>
      <c r="I186" s="39">
        <f t="shared" si="17"/>
        <v>3479.37</v>
      </c>
      <c r="J186" s="6">
        <v>3479.37</v>
      </c>
      <c r="K186" s="6">
        <f t="shared" si="18"/>
        <v>3479.37</v>
      </c>
    </row>
    <row r="187" spans="1:11" ht="13.5" thickBot="1">
      <c r="B187" s="50" t="s">
        <v>40</v>
      </c>
      <c r="G187" s="53">
        <f>SUM(G178:G186)</f>
        <v>0</v>
      </c>
      <c r="H187" s="53">
        <f>SUM(H178:H186)</f>
        <v>0</v>
      </c>
      <c r="I187" s="53">
        <f>SUM(I178:I186)</f>
        <v>5263.15</v>
      </c>
      <c r="J187" s="53">
        <f>SUM(J178:J186)</f>
        <v>5263.15</v>
      </c>
      <c r="K187" s="53">
        <f>SUM(K178:K186)</f>
        <v>5263.15</v>
      </c>
    </row>
    <row r="188" spans="1:11" ht="13.5" thickTop="1">
      <c r="A188" s="36" t="s">
        <v>42</v>
      </c>
    </row>
    <row r="190" spans="1:11">
      <c r="B190" t="s">
        <v>221</v>
      </c>
    </row>
    <row r="191" spans="1:11">
      <c r="B191" t="s">
        <v>48</v>
      </c>
      <c r="G191" s="6">
        <v>0</v>
      </c>
      <c r="H191" s="6">
        <v>0</v>
      </c>
      <c r="I191" s="39">
        <f t="shared" ref="I191:I199" si="19">J191-H191</f>
        <v>16.82</v>
      </c>
      <c r="J191" s="6">
        <v>16.82</v>
      </c>
      <c r="K191" s="6">
        <f t="shared" ref="K191:K199" si="20">G191+J191</f>
        <v>16.82</v>
      </c>
    </row>
    <row r="192" spans="1:11">
      <c r="B192" t="s">
        <v>96</v>
      </c>
      <c r="G192" s="6">
        <v>0</v>
      </c>
      <c r="H192" s="6">
        <v>0</v>
      </c>
      <c r="I192" s="39">
        <f t="shared" si="19"/>
        <v>4.79</v>
      </c>
      <c r="J192" s="6">
        <v>4.79</v>
      </c>
      <c r="K192" s="6">
        <f t="shared" si="20"/>
        <v>4.79</v>
      </c>
    </row>
    <row r="193" spans="1:11">
      <c r="B193" t="s">
        <v>56</v>
      </c>
      <c r="G193" s="6">
        <v>0</v>
      </c>
      <c r="H193" s="6">
        <v>0</v>
      </c>
      <c r="I193" s="39">
        <f t="shared" si="19"/>
        <v>145.80000000000001</v>
      </c>
      <c r="J193" s="6">
        <v>145.80000000000001</v>
      </c>
      <c r="K193" s="6">
        <f t="shared" si="20"/>
        <v>145.80000000000001</v>
      </c>
    </row>
    <row r="194" spans="1:11">
      <c r="B194" t="s">
        <v>60</v>
      </c>
      <c r="G194" s="6">
        <v>0</v>
      </c>
      <c r="H194" s="6">
        <v>0</v>
      </c>
      <c r="I194" s="39">
        <f t="shared" si="19"/>
        <v>6.84</v>
      </c>
      <c r="J194" s="6">
        <v>6.84</v>
      </c>
      <c r="K194" s="6">
        <f t="shared" si="20"/>
        <v>6.84</v>
      </c>
    </row>
    <row r="195" spans="1:11">
      <c r="B195" t="s">
        <v>58</v>
      </c>
      <c r="G195" s="6">
        <v>0</v>
      </c>
      <c r="H195" s="6">
        <v>0</v>
      </c>
      <c r="I195" s="39">
        <f t="shared" si="19"/>
        <v>28.35</v>
      </c>
      <c r="J195" s="6">
        <v>28.35</v>
      </c>
      <c r="K195" s="6">
        <f t="shared" si="20"/>
        <v>28.35</v>
      </c>
    </row>
    <row r="196" spans="1:11">
      <c r="B196" t="s">
        <v>99</v>
      </c>
      <c r="G196" s="6">
        <v>0</v>
      </c>
      <c r="H196" s="6">
        <v>0</v>
      </c>
      <c r="I196" s="39">
        <f t="shared" si="19"/>
        <v>68.930000000000007</v>
      </c>
      <c r="J196" s="6">
        <v>68.930000000000007</v>
      </c>
      <c r="K196" s="6">
        <f t="shared" si="20"/>
        <v>68.930000000000007</v>
      </c>
    </row>
    <row r="197" spans="1:11">
      <c r="B197" t="s">
        <v>104</v>
      </c>
      <c r="G197" s="6">
        <v>0</v>
      </c>
      <c r="H197" s="6">
        <v>0</v>
      </c>
      <c r="I197" s="39">
        <f t="shared" si="19"/>
        <v>3.72</v>
      </c>
      <c r="J197" s="6">
        <v>3.72</v>
      </c>
      <c r="K197" s="6">
        <f t="shared" si="20"/>
        <v>3.72</v>
      </c>
    </row>
    <row r="198" spans="1:11">
      <c r="B198" t="s">
        <v>97</v>
      </c>
      <c r="G198" s="6">
        <v>0</v>
      </c>
      <c r="H198" s="6">
        <v>0</v>
      </c>
      <c r="I198" s="39">
        <f t="shared" si="19"/>
        <v>0</v>
      </c>
      <c r="J198" s="6">
        <v>0</v>
      </c>
      <c r="K198" s="6">
        <f t="shared" si="20"/>
        <v>0</v>
      </c>
    </row>
    <row r="199" spans="1:11">
      <c r="B199" t="s">
        <v>222</v>
      </c>
      <c r="G199" s="6">
        <v>0</v>
      </c>
      <c r="H199" s="6">
        <v>0</v>
      </c>
      <c r="I199" s="39">
        <f t="shared" si="19"/>
        <v>140</v>
      </c>
      <c r="J199" s="6">
        <v>140</v>
      </c>
      <c r="K199" s="6">
        <f t="shared" si="20"/>
        <v>140</v>
      </c>
    </row>
    <row r="200" spans="1:11" ht="13.5" thickBot="1">
      <c r="B200" t="s">
        <v>40</v>
      </c>
      <c r="G200" s="53">
        <f>SUM(G191:G199)</f>
        <v>0</v>
      </c>
      <c r="H200" s="53">
        <f>SUM(H191:H199)</f>
        <v>0</v>
      </c>
      <c r="I200" s="53">
        <f>SUM(I191:I199)</f>
        <v>415.25000000000006</v>
      </c>
      <c r="J200" s="53">
        <f>SUM(J191:J199)</f>
        <v>415.25000000000006</v>
      </c>
      <c r="K200" s="53">
        <f>SUM(K191:K199)</f>
        <v>415.25000000000006</v>
      </c>
    </row>
    <row r="201" spans="1:11" ht="13.5" thickTop="1"/>
    <row r="204" spans="1:11">
      <c r="A204" s="2" t="s">
        <v>196</v>
      </c>
    </row>
    <row r="205" spans="1:11">
      <c r="A205">
        <v>7701</v>
      </c>
      <c r="B205" s="50" t="s">
        <v>197</v>
      </c>
      <c r="G205" s="6">
        <v>1961.83</v>
      </c>
      <c r="H205" s="6">
        <v>11220.9</v>
      </c>
      <c r="I205" s="39">
        <f t="shared" ref="I205:I211" si="21">J205-H205</f>
        <v>0</v>
      </c>
      <c r="J205" s="6">
        <v>11220.9</v>
      </c>
      <c r="K205" s="6">
        <f t="shared" ref="K205:K211" si="22">G205+J205</f>
        <v>13182.73</v>
      </c>
    </row>
    <row r="206" spans="1:11">
      <c r="A206">
        <v>7702</v>
      </c>
      <c r="B206" s="50" t="s">
        <v>192</v>
      </c>
      <c r="G206" s="6">
        <v>608.16999999999996</v>
      </c>
      <c r="H206" s="6">
        <v>3478.49</v>
      </c>
      <c r="I206" s="39">
        <f t="shared" si="21"/>
        <v>0</v>
      </c>
      <c r="J206" s="6">
        <v>3478.49</v>
      </c>
      <c r="K206" s="6">
        <f t="shared" si="22"/>
        <v>4086.66</v>
      </c>
    </row>
    <row r="207" spans="1:11">
      <c r="A207">
        <v>7703</v>
      </c>
      <c r="B207" s="50" t="s">
        <v>103</v>
      </c>
      <c r="G207" s="51">
        <v>217.98</v>
      </c>
      <c r="H207" s="6">
        <v>220</v>
      </c>
      <c r="I207" s="39">
        <f t="shared" si="21"/>
        <v>0</v>
      </c>
      <c r="J207" s="6">
        <v>220</v>
      </c>
      <c r="K207" s="6">
        <f t="shared" si="22"/>
        <v>437.98</v>
      </c>
    </row>
    <row r="208" spans="1:11">
      <c r="A208">
        <v>7704</v>
      </c>
      <c r="B208" s="50" t="s">
        <v>105</v>
      </c>
      <c r="G208" s="6">
        <v>2428.23</v>
      </c>
      <c r="H208" s="6">
        <v>364043.27</v>
      </c>
      <c r="I208" s="39">
        <f t="shared" si="21"/>
        <v>0</v>
      </c>
      <c r="J208" s="6">
        <v>364043.27</v>
      </c>
      <c r="K208" s="6">
        <f t="shared" si="22"/>
        <v>366471.5</v>
      </c>
    </row>
    <row r="209" spans="1:11">
      <c r="A209">
        <v>7705</v>
      </c>
      <c r="B209" s="50" t="s">
        <v>94</v>
      </c>
      <c r="G209" s="6">
        <v>1492.24</v>
      </c>
      <c r="H209" s="6">
        <v>5741.51</v>
      </c>
      <c r="I209" s="39">
        <f t="shared" si="21"/>
        <v>0</v>
      </c>
      <c r="J209" s="6">
        <v>5741.51</v>
      </c>
      <c r="K209" s="6">
        <f t="shared" si="22"/>
        <v>7233.75</v>
      </c>
    </row>
    <row r="210" spans="1:11">
      <c r="A210">
        <v>7706</v>
      </c>
      <c r="B210" s="50" t="s">
        <v>99</v>
      </c>
      <c r="G210" s="6">
        <v>736.48</v>
      </c>
      <c r="H210" s="6">
        <v>1344.29</v>
      </c>
      <c r="I210" s="39">
        <f t="shared" si="21"/>
        <v>0</v>
      </c>
      <c r="J210" s="6">
        <v>1344.29</v>
      </c>
      <c r="K210" s="6">
        <f t="shared" si="22"/>
        <v>2080.77</v>
      </c>
    </row>
    <row r="211" spans="1:11">
      <c r="A211">
        <v>7707</v>
      </c>
      <c r="B211" s="50" t="s">
        <v>235</v>
      </c>
      <c r="G211" s="6">
        <v>0</v>
      </c>
      <c r="H211" s="6">
        <v>14205.61</v>
      </c>
      <c r="I211" s="39">
        <f t="shared" si="21"/>
        <v>0</v>
      </c>
      <c r="J211" s="6">
        <v>14205.61</v>
      </c>
      <c r="K211" s="6">
        <f t="shared" si="22"/>
        <v>14205.61</v>
      </c>
    </row>
    <row r="212" spans="1:11" ht="13.5" thickBot="1">
      <c r="B212" s="50" t="s">
        <v>40</v>
      </c>
      <c r="G212" s="53">
        <f>SUM(G205:G211)</f>
        <v>7444.93</v>
      </c>
      <c r="H212" s="53">
        <f>SUM(H205:H211)</f>
        <v>400254.07</v>
      </c>
      <c r="I212" s="53">
        <f>SUM(I205:I211)</f>
        <v>0</v>
      </c>
      <c r="J212" s="53">
        <f>SUM(J205:J211)</f>
        <v>400254.07</v>
      </c>
      <c r="K212" s="53">
        <f>SUM(K205:K211)</f>
        <v>407699</v>
      </c>
    </row>
    <row r="213" spans="1:11" ht="13.5" thickTop="1">
      <c r="A213" s="36" t="s">
        <v>223</v>
      </c>
    </row>
    <row r="214" spans="1:11">
      <c r="A214" s="36"/>
    </row>
    <row r="215" spans="1:11">
      <c r="A215" s="36"/>
      <c r="B215" t="s">
        <v>221</v>
      </c>
    </row>
    <row r="216" spans="1:11">
      <c r="A216" s="36"/>
      <c r="B216" t="s">
        <v>48</v>
      </c>
      <c r="G216" s="6">
        <v>32.76</v>
      </c>
      <c r="H216" s="6">
        <v>188.77</v>
      </c>
      <c r="I216" s="39">
        <f t="shared" ref="I216:I224" si="23">J216-H216</f>
        <v>0</v>
      </c>
      <c r="J216" s="6">
        <v>188.77</v>
      </c>
      <c r="K216" s="6">
        <f t="shared" ref="K216:K224" si="24">G216+J216</f>
        <v>221.53</v>
      </c>
    </row>
    <row r="217" spans="1:11">
      <c r="A217" s="36"/>
      <c r="B217" t="s">
        <v>96</v>
      </c>
      <c r="G217" s="6">
        <v>18.5</v>
      </c>
      <c r="H217" s="6">
        <v>60.75</v>
      </c>
      <c r="I217" s="39">
        <f t="shared" si="23"/>
        <v>0</v>
      </c>
      <c r="J217" s="6">
        <v>60.75</v>
      </c>
      <c r="K217" s="6">
        <f t="shared" si="24"/>
        <v>79.25</v>
      </c>
    </row>
    <row r="218" spans="1:11">
      <c r="A218" s="36"/>
      <c r="B218" t="s">
        <v>56</v>
      </c>
      <c r="G218" s="6">
        <v>274.8</v>
      </c>
      <c r="H218" s="6">
        <v>1447.95</v>
      </c>
      <c r="I218" s="39">
        <f t="shared" si="23"/>
        <v>0</v>
      </c>
      <c r="J218" s="6">
        <v>1447.95</v>
      </c>
      <c r="K218" s="6">
        <f t="shared" si="24"/>
        <v>1722.75</v>
      </c>
    </row>
    <row r="219" spans="1:11">
      <c r="A219" s="36"/>
      <c r="B219" t="s">
        <v>60</v>
      </c>
      <c r="G219" s="6">
        <v>16.27</v>
      </c>
      <c r="H219" s="6">
        <v>164.41</v>
      </c>
      <c r="I219" s="39">
        <f t="shared" si="23"/>
        <v>0</v>
      </c>
      <c r="J219" s="6">
        <v>164.41</v>
      </c>
      <c r="K219" s="6">
        <f t="shared" si="24"/>
        <v>180.68</v>
      </c>
    </row>
    <row r="220" spans="1:11">
      <c r="A220" s="36"/>
      <c r="B220" t="s">
        <v>58</v>
      </c>
      <c r="G220" s="6">
        <v>27.43</v>
      </c>
      <c r="H220" s="6">
        <v>127.82</v>
      </c>
      <c r="I220" s="39">
        <f t="shared" si="23"/>
        <v>0</v>
      </c>
      <c r="J220" s="6">
        <v>127.82</v>
      </c>
      <c r="K220" s="6">
        <f t="shared" si="24"/>
        <v>155.25</v>
      </c>
    </row>
    <row r="221" spans="1:11">
      <c r="A221" s="36"/>
      <c r="B221" t="s">
        <v>99</v>
      </c>
      <c r="G221" s="6">
        <v>85.48</v>
      </c>
      <c r="H221" s="6">
        <v>548.66999999999996</v>
      </c>
      <c r="I221" s="39">
        <f t="shared" si="23"/>
        <v>0</v>
      </c>
      <c r="J221" s="6">
        <v>548.66999999999996</v>
      </c>
      <c r="K221" s="6">
        <f t="shared" si="24"/>
        <v>634.15</v>
      </c>
    </row>
    <row r="222" spans="1:11">
      <c r="A222" s="36"/>
      <c r="B222" t="s">
        <v>104</v>
      </c>
      <c r="G222" s="6">
        <v>130.79</v>
      </c>
      <c r="H222" s="6">
        <v>24.75</v>
      </c>
      <c r="I222" s="39">
        <f t="shared" si="23"/>
        <v>0</v>
      </c>
      <c r="J222" s="6">
        <v>24.75</v>
      </c>
      <c r="K222" s="6">
        <f t="shared" si="24"/>
        <v>155.54</v>
      </c>
    </row>
    <row r="223" spans="1:11">
      <c r="A223" s="36"/>
      <c r="B223" t="s">
        <v>97</v>
      </c>
      <c r="G223" s="6">
        <v>-3.79</v>
      </c>
      <c r="H223" s="6">
        <v>28.39</v>
      </c>
      <c r="I223" s="39">
        <f t="shared" si="23"/>
        <v>0</v>
      </c>
      <c r="J223" s="6">
        <v>28.39</v>
      </c>
      <c r="K223" s="6">
        <f t="shared" si="24"/>
        <v>24.6</v>
      </c>
    </row>
    <row r="224" spans="1:11">
      <c r="A224" s="36"/>
      <c r="B224" t="s">
        <v>222</v>
      </c>
      <c r="G224" s="6">
        <v>910</v>
      </c>
      <c r="H224" s="6">
        <v>3150</v>
      </c>
      <c r="I224" s="39">
        <f t="shared" si="23"/>
        <v>0</v>
      </c>
      <c r="J224" s="6">
        <v>3150</v>
      </c>
      <c r="K224" s="6">
        <f t="shared" si="24"/>
        <v>4060</v>
      </c>
    </row>
    <row r="225" spans="1:11" ht="13.5" thickBot="1">
      <c r="A225" s="36"/>
      <c r="B225" t="s">
        <v>40</v>
      </c>
      <c r="G225" s="53">
        <f>SUM(G216:G224)</f>
        <v>1492.24</v>
      </c>
      <c r="H225" s="53">
        <f>SUM(H216:H224)</f>
        <v>5741.51</v>
      </c>
      <c r="I225" s="53">
        <f>SUM(I216:I224)</f>
        <v>0</v>
      </c>
      <c r="J225" s="53">
        <f>SUM(J216:J224)</f>
        <v>5741.51</v>
      </c>
      <c r="K225" s="53">
        <f>SUM(K216:K224)</f>
        <v>7233.75</v>
      </c>
    </row>
    <row r="226" spans="1:11" ht="13.5" thickTop="1">
      <c r="A226" s="36"/>
    </row>
    <row r="227" spans="1:11">
      <c r="A227" s="36"/>
    </row>
    <row r="228" spans="1:11" ht="13.5" thickBot="1">
      <c r="A228" s="2" t="s">
        <v>198</v>
      </c>
      <c r="H228" s="11">
        <v>10224.209999999999</v>
      </c>
      <c r="I228" s="41">
        <f>J228-H228</f>
        <v>818.80000000000109</v>
      </c>
      <c r="J228" s="11">
        <v>11043.01</v>
      </c>
    </row>
    <row r="229" spans="1:11" ht="13.5" thickTop="1">
      <c r="A229" s="36"/>
    </row>
    <row r="231" spans="1:11" ht="13.5" thickBot="1">
      <c r="A231" s="2" t="s">
        <v>237</v>
      </c>
      <c r="H231" s="11">
        <v>943</v>
      </c>
      <c r="I231" s="41">
        <f>J231-H231</f>
        <v>0</v>
      </c>
      <c r="J231" s="11">
        <v>943</v>
      </c>
    </row>
    <row r="232" spans="1:11" ht="13.5" thickTop="1"/>
  </sheetData>
  <pageMargins left="0.25" right="0.25" top="0.5" bottom="0.5" header="0.5" footer="0.5"/>
  <pageSetup orientation="portrait" r:id="rId1"/>
  <headerFooter alignWithMargins="0"/>
  <rowBreaks count="3" manualBreakCount="3">
    <brk id="44" max="11" man="1"/>
    <brk id="85" max="11" man="1"/>
    <brk id="12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52"/>
  <sheetViews>
    <sheetView zoomScaleNormal="100" workbookViewId="0">
      <selection activeCell="A48" sqref="A48"/>
    </sheetView>
  </sheetViews>
  <sheetFormatPr defaultRowHeight="12.75"/>
  <cols>
    <col min="1" max="1" width="8.28515625" customWidth="1"/>
    <col min="4" max="4" width="6.28515625" customWidth="1"/>
    <col min="5" max="5" width="3" customWidth="1"/>
    <col min="6" max="6" width="2.42578125" customWidth="1"/>
    <col min="7" max="11" width="11.7109375" style="6" customWidth="1"/>
    <col min="12" max="12" width="5.140625" customWidth="1"/>
  </cols>
  <sheetData>
    <row r="1" spans="1:11">
      <c r="A1" s="4" t="s">
        <v>5</v>
      </c>
      <c r="B1" s="4"/>
      <c r="C1" s="4"/>
      <c r="D1" s="4"/>
      <c r="E1" s="4"/>
      <c r="F1" s="4"/>
      <c r="G1" s="7"/>
      <c r="H1" s="7"/>
      <c r="I1" s="7"/>
      <c r="J1" s="7"/>
      <c r="K1" s="7"/>
    </row>
    <row r="2" spans="1:11">
      <c r="A2" s="4" t="s">
        <v>43</v>
      </c>
      <c r="B2" s="4"/>
      <c r="C2" s="4"/>
      <c r="D2" s="4"/>
      <c r="E2" s="4"/>
      <c r="F2" s="4"/>
      <c r="G2" s="7"/>
      <c r="H2" s="7"/>
      <c r="I2" s="7"/>
      <c r="J2" s="7"/>
      <c r="K2" s="7"/>
    </row>
    <row r="3" spans="1:11">
      <c r="A3" s="5" t="s">
        <v>242</v>
      </c>
      <c r="B3" s="4"/>
      <c r="C3" s="4"/>
      <c r="D3" s="4"/>
      <c r="E3" s="4"/>
      <c r="F3" s="4"/>
      <c r="G3" s="7"/>
      <c r="H3" s="7"/>
      <c r="I3" s="7"/>
      <c r="J3" s="7"/>
      <c r="K3" s="7"/>
    </row>
    <row r="5" spans="1:11">
      <c r="A5" s="36" t="s">
        <v>42</v>
      </c>
    </row>
    <row r="6" spans="1:11">
      <c r="A6" s="36" t="s">
        <v>243</v>
      </c>
      <c r="H6" s="8" t="s">
        <v>87</v>
      </c>
      <c r="I6" s="8"/>
    </row>
    <row r="7" spans="1:11">
      <c r="G7" s="8" t="s">
        <v>70</v>
      </c>
      <c r="H7" s="8" t="s">
        <v>88</v>
      </c>
      <c r="I7" s="8" t="s">
        <v>90</v>
      </c>
      <c r="J7" s="8" t="s">
        <v>86</v>
      </c>
    </row>
    <row r="8" spans="1:11">
      <c r="A8" s="3" t="s">
        <v>42</v>
      </c>
      <c r="G8" s="8" t="s">
        <v>23</v>
      </c>
      <c r="H8" s="8" t="s">
        <v>89</v>
      </c>
      <c r="I8" s="8" t="s">
        <v>91</v>
      </c>
      <c r="J8" s="8" t="s">
        <v>67</v>
      </c>
      <c r="K8" s="8" t="s">
        <v>24</v>
      </c>
    </row>
    <row r="9" spans="1:11">
      <c r="A9">
        <v>5010</v>
      </c>
      <c r="B9" t="s">
        <v>44</v>
      </c>
      <c r="G9" s="6">
        <v>1151.24</v>
      </c>
      <c r="H9" s="6">
        <v>0</v>
      </c>
      <c r="I9" s="39">
        <f>J9-H9</f>
        <v>467.73</v>
      </c>
      <c r="J9" s="51">
        <v>467.73</v>
      </c>
      <c r="K9" s="39">
        <f>G9-J9</f>
        <v>683.51</v>
      </c>
    </row>
    <row r="10" spans="1:11">
      <c r="A10">
        <v>5020</v>
      </c>
      <c r="B10" t="s">
        <v>45</v>
      </c>
      <c r="G10" s="6">
        <v>882</v>
      </c>
      <c r="H10" s="6">
        <v>590.1</v>
      </c>
      <c r="I10" s="39">
        <f t="shared" ref="I10:I27" si="0">J10-H10</f>
        <v>187.5</v>
      </c>
      <c r="J10" s="6">
        <v>777.6</v>
      </c>
      <c r="K10" s="39">
        <f t="shared" ref="K10:K27" si="1">G10-J10</f>
        <v>104.39999999999998</v>
      </c>
    </row>
    <row r="11" spans="1:11">
      <c r="A11">
        <v>5030</v>
      </c>
      <c r="B11" t="s">
        <v>46</v>
      </c>
      <c r="G11" s="6">
        <v>1673.89</v>
      </c>
      <c r="I11" s="39">
        <f t="shared" si="0"/>
        <v>0</v>
      </c>
      <c r="K11" s="39">
        <f t="shared" si="1"/>
        <v>1673.89</v>
      </c>
    </row>
    <row r="12" spans="1:11">
      <c r="A12">
        <v>5040</v>
      </c>
      <c r="B12" t="s">
        <v>47</v>
      </c>
      <c r="G12" s="6">
        <v>190.22</v>
      </c>
      <c r="H12" s="6">
        <v>0</v>
      </c>
      <c r="I12" s="39">
        <f t="shared" si="0"/>
        <v>210</v>
      </c>
      <c r="J12" s="6">
        <v>210</v>
      </c>
      <c r="K12" s="39">
        <f t="shared" si="1"/>
        <v>-19.78</v>
      </c>
    </row>
    <row r="13" spans="1:11">
      <c r="A13">
        <v>5050</v>
      </c>
      <c r="B13" t="s">
        <v>48</v>
      </c>
      <c r="G13" s="6">
        <v>2087.23</v>
      </c>
      <c r="H13" s="6">
        <v>543.55999999999995</v>
      </c>
      <c r="I13" s="39">
        <f t="shared" si="0"/>
        <v>42.040000000000077</v>
      </c>
      <c r="J13" s="51">
        <v>585.6</v>
      </c>
      <c r="K13" s="39">
        <f t="shared" si="1"/>
        <v>1501.63</v>
      </c>
    </row>
    <row r="14" spans="1:11">
      <c r="A14">
        <v>5060</v>
      </c>
      <c r="B14" t="s">
        <v>49</v>
      </c>
      <c r="G14" s="6">
        <v>2592.4299999999998</v>
      </c>
      <c r="H14" s="6">
        <v>0</v>
      </c>
      <c r="I14" s="39">
        <f t="shared" si="0"/>
        <v>1268.94</v>
      </c>
      <c r="J14" s="6">
        <v>1268.94</v>
      </c>
      <c r="K14" s="39">
        <f t="shared" si="1"/>
        <v>1323.4899999999998</v>
      </c>
    </row>
    <row r="15" spans="1:11">
      <c r="A15">
        <v>5070</v>
      </c>
      <c r="B15" t="s">
        <v>52</v>
      </c>
      <c r="G15" s="6">
        <v>119.95</v>
      </c>
      <c r="H15" s="6">
        <v>0</v>
      </c>
      <c r="I15" s="39">
        <f t="shared" si="0"/>
        <v>25</v>
      </c>
      <c r="J15" s="6">
        <v>25</v>
      </c>
      <c r="K15" s="39">
        <f t="shared" si="1"/>
        <v>94.95</v>
      </c>
    </row>
    <row r="16" spans="1:11">
      <c r="A16">
        <v>5080</v>
      </c>
      <c r="B16" t="s">
        <v>51</v>
      </c>
      <c r="G16" s="6">
        <v>959.2</v>
      </c>
      <c r="H16" s="6">
        <v>193.96</v>
      </c>
      <c r="I16" s="39">
        <f t="shared" si="0"/>
        <v>11.969999999999999</v>
      </c>
      <c r="J16" s="51">
        <v>205.93</v>
      </c>
      <c r="K16" s="39">
        <f t="shared" si="1"/>
        <v>753.27</v>
      </c>
    </row>
    <row r="17" spans="1:11">
      <c r="A17">
        <v>5090</v>
      </c>
      <c r="B17" t="s">
        <v>50</v>
      </c>
      <c r="G17" s="6">
        <v>216.25</v>
      </c>
      <c r="H17" s="6">
        <v>251.29</v>
      </c>
      <c r="I17" s="39">
        <f t="shared" si="0"/>
        <v>0</v>
      </c>
      <c r="J17" s="6">
        <v>251.29</v>
      </c>
      <c r="K17" s="39">
        <f t="shared" si="1"/>
        <v>-35.039999999999992</v>
      </c>
    </row>
    <row r="18" spans="1:11">
      <c r="B18" t="s">
        <v>53</v>
      </c>
      <c r="G18" s="6">
        <v>8442.2199999999993</v>
      </c>
      <c r="I18" s="39">
        <f t="shared" si="0"/>
        <v>0</v>
      </c>
      <c r="K18" s="39">
        <f t="shared" si="1"/>
        <v>8442.2199999999993</v>
      </c>
    </row>
    <row r="19" spans="1:11">
      <c r="A19">
        <v>5104</v>
      </c>
      <c r="B19" t="s">
        <v>54</v>
      </c>
      <c r="G19" s="6">
        <v>16001.58</v>
      </c>
      <c r="H19" s="6">
        <v>8857.2000000000007</v>
      </c>
      <c r="I19" s="39">
        <f t="shared" si="0"/>
        <v>0</v>
      </c>
      <c r="J19" s="6">
        <v>8857.2000000000007</v>
      </c>
      <c r="K19" s="39">
        <f t="shared" si="1"/>
        <v>7144.3799999999992</v>
      </c>
    </row>
    <row r="20" spans="1:11">
      <c r="B20" t="s">
        <v>68</v>
      </c>
      <c r="G20" s="6">
        <v>362.5</v>
      </c>
      <c r="I20" s="39">
        <f t="shared" si="0"/>
        <v>0</v>
      </c>
      <c r="K20" s="39">
        <f t="shared" si="1"/>
        <v>362.5</v>
      </c>
    </row>
    <row r="21" spans="1:11">
      <c r="A21">
        <v>5110</v>
      </c>
      <c r="B21" t="s">
        <v>55</v>
      </c>
      <c r="G21" s="6">
        <v>28594.74</v>
      </c>
      <c r="H21" s="6">
        <v>26460</v>
      </c>
      <c r="I21" s="39">
        <f t="shared" si="0"/>
        <v>3045</v>
      </c>
      <c r="J21" s="6">
        <v>29505</v>
      </c>
      <c r="K21" s="39">
        <f t="shared" si="1"/>
        <v>-910.2599999999984</v>
      </c>
    </row>
    <row r="22" spans="1:11">
      <c r="A22">
        <v>5120</v>
      </c>
      <c r="B22" t="s">
        <v>56</v>
      </c>
      <c r="G22" s="6">
        <v>8748.25</v>
      </c>
      <c r="H22" s="6">
        <v>4513.8</v>
      </c>
      <c r="I22" s="39">
        <f t="shared" si="0"/>
        <v>364.5</v>
      </c>
      <c r="J22" s="51">
        <v>4878.3</v>
      </c>
      <c r="K22" s="39">
        <f t="shared" si="1"/>
        <v>3869.95</v>
      </c>
    </row>
    <row r="23" spans="1:11">
      <c r="A23">
        <v>5130</v>
      </c>
      <c r="B23" t="s">
        <v>57</v>
      </c>
      <c r="G23" s="6">
        <v>706.65</v>
      </c>
      <c r="H23" s="6">
        <v>54.76</v>
      </c>
      <c r="I23" s="39">
        <f t="shared" si="0"/>
        <v>0</v>
      </c>
      <c r="J23" s="6">
        <v>54.76</v>
      </c>
      <c r="K23" s="39">
        <f t="shared" si="1"/>
        <v>651.89</v>
      </c>
    </row>
    <row r="24" spans="1:11">
      <c r="A24">
        <v>5140</v>
      </c>
      <c r="B24" t="s">
        <v>58</v>
      </c>
      <c r="G24" s="6">
        <v>1933.31</v>
      </c>
      <c r="H24" s="6">
        <v>428.43</v>
      </c>
      <c r="I24" s="39">
        <f t="shared" si="0"/>
        <v>70.87</v>
      </c>
      <c r="J24" s="51">
        <v>499.3</v>
      </c>
      <c r="K24" s="39">
        <f t="shared" si="1"/>
        <v>1434.01</v>
      </c>
    </row>
    <row r="25" spans="1:11">
      <c r="B25" t="s">
        <v>59</v>
      </c>
      <c r="G25" s="6">
        <v>7555.61</v>
      </c>
      <c r="H25" s="6">
        <v>2599.65</v>
      </c>
      <c r="I25" s="39">
        <f t="shared" si="0"/>
        <v>212.98999999999978</v>
      </c>
      <c r="J25" s="51">
        <v>2812.64</v>
      </c>
      <c r="K25" s="39">
        <f t="shared" si="1"/>
        <v>4742.9699999999993</v>
      </c>
    </row>
    <row r="26" spans="1:11">
      <c r="A26">
        <v>5160</v>
      </c>
      <c r="B26" t="s">
        <v>60</v>
      </c>
      <c r="G26" s="6">
        <v>1729.08</v>
      </c>
      <c r="H26" s="6">
        <v>643.73</v>
      </c>
      <c r="I26" s="39">
        <f t="shared" si="0"/>
        <v>17.110000000000014</v>
      </c>
      <c r="J26" s="51">
        <v>660.84</v>
      </c>
      <c r="K26" s="39">
        <f t="shared" si="1"/>
        <v>1068.2399999999998</v>
      </c>
    </row>
    <row r="27" spans="1:11">
      <c r="A27">
        <v>6000</v>
      </c>
      <c r="B27" t="s">
        <v>10</v>
      </c>
      <c r="G27" s="6">
        <v>96033.279999999999</v>
      </c>
      <c r="H27" s="6">
        <v>56976.21</v>
      </c>
      <c r="I27" s="39">
        <f t="shared" si="0"/>
        <v>4077.1200000000026</v>
      </c>
      <c r="J27" s="6">
        <v>61053.33</v>
      </c>
      <c r="K27" s="39">
        <f t="shared" si="1"/>
        <v>34979.949999999997</v>
      </c>
    </row>
    <row r="28" spans="1:11" ht="13.5" thickBot="1">
      <c r="G28" s="40">
        <f>SUM(G9:G27)</f>
        <v>179979.63</v>
      </c>
      <c r="H28" s="40">
        <f>SUM(H9:H27)</f>
        <v>102112.69</v>
      </c>
      <c r="I28" s="40">
        <f>SUM(I9:I27)</f>
        <v>10000.770000000002</v>
      </c>
      <c r="J28" s="40">
        <f>SUM(J9:J27)</f>
        <v>112113.46</v>
      </c>
      <c r="K28" s="40">
        <f>SUM(K9:K27)</f>
        <v>67866.169999999984</v>
      </c>
    </row>
    <row r="29" spans="1:11" ht="13.5" thickTop="1">
      <c r="G29" s="6">
        <v>179979.63</v>
      </c>
      <c r="H29" s="6" t="s">
        <v>42</v>
      </c>
    </row>
    <row r="30" spans="1:11">
      <c r="B30" s="50"/>
      <c r="G30" s="38"/>
    </row>
    <row r="31" spans="1:11">
      <c r="A31" t="s">
        <v>173</v>
      </c>
    </row>
    <row r="32" spans="1:11">
      <c r="A32" s="51"/>
      <c r="B32" s="51"/>
      <c r="C32" s="6" t="s">
        <v>174</v>
      </c>
      <c r="D32" s="54"/>
      <c r="E32" s="54"/>
      <c r="F32" s="54"/>
      <c r="G32" s="54"/>
      <c r="H32" s="54"/>
      <c r="J32" s="6">
        <v>1023.69</v>
      </c>
    </row>
    <row r="33" spans="1:10">
      <c r="C33" t="s">
        <v>175</v>
      </c>
      <c r="J33" s="6">
        <v>78.23</v>
      </c>
    </row>
    <row r="34" spans="1:10">
      <c r="C34" t="s">
        <v>176</v>
      </c>
      <c r="J34" s="6">
        <v>1710.72</v>
      </c>
    </row>
    <row r="35" spans="1:10" ht="13.5" thickBot="1">
      <c r="J35" s="53">
        <f>J32+J33+J34</f>
        <v>2812.6400000000003</v>
      </c>
    </row>
    <row r="36" spans="1:10" ht="13.5" thickTop="1"/>
    <row r="37" spans="1:10">
      <c r="A37" t="s">
        <v>212</v>
      </c>
    </row>
    <row r="38" spans="1:10">
      <c r="B38" t="s">
        <v>206</v>
      </c>
      <c r="G38" s="6">
        <v>1995</v>
      </c>
    </row>
    <row r="39" spans="1:10">
      <c r="B39" t="s">
        <v>207</v>
      </c>
      <c r="G39" s="6">
        <v>2485</v>
      </c>
    </row>
    <row r="40" spans="1:10">
      <c r="B40" t="s">
        <v>213</v>
      </c>
      <c r="G40" s="6">
        <v>2730</v>
      </c>
    </row>
    <row r="41" spans="1:10">
      <c r="B41" t="s">
        <v>214</v>
      </c>
      <c r="G41" s="6">
        <v>1855</v>
      </c>
    </row>
    <row r="42" spans="1:10">
      <c r="B42" t="s">
        <v>218</v>
      </c>
      <c r="G42" s="6">
        <v>2380</v>
      </c>
    </row>
    <row r="43" spans="1:10">
      <c r="B43" s="50" t="s">
        <v>229</v>
      </c>
      <c r="G43" s="6">
        <v>2870</v>
      </c>
    </row>
    <row r="44" spans="1:10">
      <c r="B44" s="50" t="s">
        <v>232</v>
      </c>
      <c r="G44" s="6">
        <v>2590</v>
      </c>
    </row>
    <row r="45" spans="1:10">
      <c r="B45" s="50" t="s">
        <v>234</v>
      </c>
      <c r="G45" s="6">
        <v>3045</v>
      </c>
    </row>
    <row r="46" spans="1:10">
      <c r="B46" s="50" t="s">
        <v>239</v>
      </c>
      <c r="G46" s="6">
        <v>3220</v>
      </c>
    </row>
    <row r="47" spans="1:10">
      <c r="B47" s="50" t="s">
        <v>240</v>
      </c>
      <c r="G47" s="6">
        <v>3290</v>
      </c>
    </row>
    <row r="48" spans="1:10">
      <c r="B48" s="50"/>
    </row>
    <row r="49" spans="1:7">
      <c r="B49" t="s">
        <v>42</v>
      </c>
    </row>
    <row r="50" spans="1:7" ht="13.5" thickBot="1">
      <c r="B50" t="s">
        <v>40</v>
      </c>
      <c r="G50" s="53">
        <f>SUM(G38:G49)</f>
        <v>26460</v>
      </c>
    </row>
    <row r="51" spans="1:7" ht="13.5" thickTop="1"/>
    <row r="52" spans="1:7">
      <c r="A52" t="s">
        <v>246</v>
      </c>
    </row>
  </sheetData>
  <pageMargins left="0.25" right="0.25" top="0.5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topLeftCell="A11" zoomScaleNormal="100" workbookViewId="0">
      <selection activeCell="H26" sqref="H26"/>
    </sheetView>
  </sheetViews>
  <sheetFormatPr defaultRowHeight="12.75"/>
  <cols>
    <col min="3" max="3" width="6" customWidth="1"/>
    <col min="4" max="4" width="0.7109375" customWidth="1"/>
    <col min="5" max="7" width="13.7109375" style="6" customWidth="1"/>
    <col min="8" max="8" width="13.140625" style="6" customWidth="1"/>
    <col min="9" max="9" width="1.7109375" customWidth="1"/>
    <col min="10" max="10" width="13.5703125" style="6" customWidth="1"/>
    <col min="11" max="11" width="2.7109375" customWidth="1"/>
  </cols>
  <sheetData>
    <row r="1" spans="1:10">
      <c r="A1" s="10" t="s">
        <v>5</v>
      </c>
      <c r="B1" s="10"/>
      <c r="C1" s="10"/>
      <c r="D1" s="10"/>
      <c r="E1" s="7"/>
      <c r="F1" s="7"/>
      <c r="G1" s="7"/>
      <c r="H1" s="7"/>
      <c r="I1" s="10"/>
      <c r="J1" s="10"/>
    </row>
    <row r="2" spans="1:10">
      <c r="A2" s="10" t="s">
        <v>61</v>
      </c>
      <c r="B2" s="10"/>
      <c r="C2" s="10"/>
      <c r="D2" s="10"/>
      <c r="E2" s="7"/>
      <c r="F2" s="7"/>
      <c r="G2" s="7"/>
      <c r="H2" s="7"/>
      <c r="I2" s="10"/>
      <c r="J2" s="10"/>
    </row>
    <row r="3" spans="1:10">
      <c r="A3" s="49" t="s">
        <v>242</v>
      </c>
      <c r="B3" s="10"/>
      <c r="C3" s="10"/>
      <c r="D3" s="10"/>
      <c r="E3" s="7"/>
      <c r="F3" s="7"/>
      <c r="G3" s="7"/>
      <c r="H3" s="7"/>
      <c r="I3" s="10"/>
      <c r="J3" s="10"/>
    </row>
    <row r="4" spans="1:10">
      <c r="A4" s="10"/>
      <c r="B4" s="10"/>
      <c r="C4" s="10"/>
      <c r="D4" s="10"/>
      <c r="E4" s="7"/>
      <c r="F4" s="7"/>
      <c r="G4" s="7"/>
      <c r="H4" s="7"/>
      <c r="I4" s="10"/>
      <c r="J4" s="10"/>
    </row>
    <row r="5" spans="1:10">
      <c r="A5" s="37" t="s">
        <v>42</v>
      </c>
      <c r="H5" s="8" t="s">
        <v>42</v>
      </c>
    </row>
    <row r="6" spans="1:10">
      <c r="A6" s="37"/>
      <c r="H6" s="8"/>
    </row>
    <row r="7" spans="1:10">
      <c r="A7" s="37" t="s">
        <v>243</v>
      </c>
      <c r="H7" s="8"/>
    </row>
    <row r="8" spans="1:10">
      <c r="A8" s="37"/>
      <c r="F8" s="8" t="s">
        <v>87</v>
      </c>
      <c r="H8" s="8"/>
    </row>
    <row r="9" spans="1:10">
      <c r="A9" s="37"/>
      <c r="E9" s="8" t="s">
        <v>70</v>
      </c>
      <c r="F9" s="8" t="s">
        <v>93</v>
      </c>
      <c r="G9" s="8" t="s">
        <v>90</v>
      </c>
      <c r="H9" s="8" t="s">
        <v>86</v>
      </c>
    </row>
    <row r="10" spans="1:10">
      <c r="E10" s="8" t="s">
        <v>23</v>
      </c>
      <c r="F10" s="8" t="s">
        <v>67</v>
      </c>
      <c r="G10" s="8" t="s">
        <v>91</v>
      </c>
      <c r="H10" s="8" t="s">
        <v>67</v>
      </c>
      <c r="J10" s="8" t="s">
        <v>24</v>
      </c>
    </row>
    <row r="11" spans="1:10">
      <c r="E11" s="8"/>
      <c r="H11" s="8"/>
      <c r="J11" s="8"/>
    </row>
    <row r="12" spans="1:10">
      <c r="A12" t="s">
        <v>62</v>
      </c>
      <c r="E12" s="6">
        <v>179979.63</v>
      </c>
      <c r="F12" s="6">
        <v>102112.69</v>
      </c>
      <c r="G12" s="39">
        <f>H12-F12</f>
        <v>10000.770000000004</v>
      </c>
      <c r="H12" s="6">
        <v>112113.46</v>
      </c>
      <c r="J12" s="43">
        <f>E12-H12</f>
        <v>67866.17</v>
      </c>
    </row>
    <row r="13" spans="1:10">
      <c r="G13" s="39"/>
      <c r="J13" s="39"/>
    </row>
    <row r="14" spans="1:10">
      <c r="A14" t="s">
        <v>63</v>
      </c>
      <c r="E14" s="6">
        <v>453800.05</v>
      </c>
      <c r="F14" s="6">
        <v>241311.65</v>
      </c>
      <c r="G14" s="39">
        <f>H14-F14</f>
        <v>58420.800000000017</v>
      </c>
      <c r="H14" s="6">
        <v>299732.45</v>
      </c>
      <c r="J14" s="43">
        <f>E14-H14</f>
        <v>154067.59999999998</v>
      </c>
    </row>
    <row r="15" spans="1:10">
      <c r="F15" s="6" t="s">
        <v>42</v>
      </c>
      <c r="G15" s="39"/>
      <c r="J15" s="39"/>
    </row>
    <row r="16" spans="1:10">
      <c r="A16" t="s">
        <v>64</v>
      </c>
      <c r="E16" s="6">
        <v>725325.07</v>
      </c>
      <c r="F16" s="6">
        <v>393542.2</v>
      </c>
      <c r="G16" s="39">
        <f>H16-F16</f>
        <v>70974.979999999981</v>
      </c>
      <c r="H16" s="6">
        <v>464517.18</v>
      </c>
      <c r="J16" s="43">
        <f>E16-H16</f>
        <v>260807.88999999996</v>
      </c>
    </row>
    <row r="17" spans="1:10">
      <c r="G17" s="39"/>
      <c r="J17" s="39"/>
    </row>
    <row r="18" spans="1:10">
      <c r="A18" t="s">
        <v>65</v>
      </c>
      <c r="E18" s="9">
        <v>463465.61</v>
      </c>
      <c r="F18" s="9">
        <v>228611.33</v>
      </c>
      <c r="G18" s="45">
        <f>H18-F18</f>
        <v>53260.820000000036</v>
      </c>
      <c r="H18" s="9">
        <v>281872.15000000002</v>
      </c>
      <c r="I18" s="66"/>
      <c r="J18" s="44">
        <f>E18-H18</f>
        <v>181593.45999999996</v>
      </c>
    </row>
    <row r="19" spans="1:10">
      <c r="G19" s="39"/>
      <c r="J19" s="43"/>
    </row>
    <row r="20" spans="1:10">
      <c r="A20" t="s">
        <v>201</v>
      </c>
      <c r="E20" s="6">
        <f>SUM(E12:E18)</f>
        <v>1822570.3599999999</v>
      </c>
      <c r="F20" s="6">
        <f>SUM(F12:F18)</f>
        <v>965577.87</v>
      </c>
      <c r="G20" s="6">
        <f>SUM(G12:G18)</f>
        <v>192657.37000000002</v>
      </c>
      <c r="H20" s="6">
        <f>SUM(H12:H18)</f>
        <v>1158235.2400000002</v>
      </c>
      <c r="J20" s="6">
        <f>SUM(J12:J18)</f>
        <v>664335.11999999988</v>
      </c>
    </row>
    <row r="21" spans="1:10">
      <c r="G21" s="39"/>
      <c r="J21" s="43"/>
    </row>
    <row r="22" spans="1:10">
      <c r="A22" t="s">
        <v>202</v>
      </c>
      <c r="E22" s="6">
        <v>158631</v>
      </c>
      <c r="F22" s="6">
        <v>78611.7</v>
      </c>
      <c r="G22" s="39">
        <f>H22-F22</f>
        <v>16354.720000000001</v>
      </c>
      <c r="H22" s="6">
        <v>94966.42</v>
      </c>
      <c r="J22" s="43">
        <f>E22-H22</f>
        <v>63664.58</v>
      </c>
    </row>
    <row r="23" spans="1:10">
      <c r="G23" s="39"/>
      <c r="J23" s="43"/>
    </row>
    <row r="24" spans="1:10">
      <c r="A24" t="s">
        <v>203</v>
      </c>
      <c r="E24" s="6">
        <v>120445.86</v>
      </c>
      <c r="F24" s="6">
        <v>111239.53</v>
      </c>
      <c r="G24" s="39">
        <f>H24-F24</f>
        <v>5263.1499999999942</v>
      </c>
      <c r="H24" s="6">
        <v>116502.68</v>
      </c>
      <c r="J24" s="43">
        <f>E24-H24</f>
        <v>3943.1800000000076</v>
      </c>
    </row>
    <row r="25" spans="1:10">
      <c r="G25" s="39"/>
      <c r="J25" s="39"/>
    </row>
    <row r="26" spans="1:10">
      <c r="A26" t="s">
        <v>204</v>
      </c>
      <c r="E26" s="9">
        <v>400254.07</v>
      </c>
      <c r="F26" s="9">
        <v>400254.07</v>
      </c>
      <c r="G26" s="45">
        <f>H26-F26</f>
        <v>0</v>
      </c>
      <c r="H26" s="9">
        <v>400254.07</v>
      </c>
      <c r="J26" s="44">
        <f>E26-H26</f>
        <v>0</v>
      </c>
    </row>
    <row r="27" spans="1:10">
      <c r="G27" s="39"/>
      <c r="J27" s="39"/>
    </row>
    <row r="28" spans="1:10">
      <c r="G28" s="39"/>
      <c r="J28" s="39"/>
    </row>
    <row r="29" spans="1:10" ht="13.5" thickBot="1">
      <c r="A29" s="2" t="s">
        <v>66</v>
      </c>
      <c r="E29" s="41">
        <f>SUM(E20:E26)</f>
        <v>2501901.2899999996</v>
      </c>
      <c r="F29" s="41">
        <f>SUM(F20:F26)</f>
        <v>1555683.17</v>
      </c>
      <c r="G29" s="41">
        <f>SUM(G20:G26)</f>
        <v>214275.24000000002</v>
      </c>
      <c r="H29" s="41">
        <f>SUM(H20:H26)</f>
        <v>1769958.4100000001</v>
      </c>
      <c r="I29" s="42"/>
      <c r="J29" s="41">
        <f>SUM(J20:J26)</f>
        <v>731942.87999999989</v>
      </c>
    </row>
    <row r="30" spans="1:10" ht="13.5" thickTop="1"/>
    <row r="31" spans="1:10">
      <c r="H31" s="6" t="s">
        <v>42</v>
      </c>
    </row>
  </sheetData>
  <pageMargins left="0.25" right="0.2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topLeftCell="A16" workbookViewId="0">
      <selection activeCell="A18" sqref="A18"/>
    </sheetView>
  </sheetViews>
  <sheetFormatPr defaultRowHeight="12.75"/>
  <cols>
    <col min="1" max="1" width="17.7109375" customWidth="1"/>
    <col min="2" max="2" width="2.85546875" customWidth="1"/>
    <col min="3" max="5" width="15.7109375" customWidth="1"/>
    <col min="6" max="6" width="16.85546875" customWidth="1"/>
  </cols>
  <sheetData>
    <row r="1" spans="1:6">
      <c r="A1" s="4" t="s">
        <v>5</v>
      </c>
      <c r="B1" s="4"/>
      <c r="C1" s="4"/>
      <c r="D1" s="4"/>
      <c r="E1" s="4"/>
    </row>
    <row r="2" spans="1:6">
      <c r="A2" s="4" t="s">
        <v>0</v>
      </c>
      <c r="B2" s="4"/>
      <c r="C2" s="4"/>
      <c r="D2" s="4"/>
      <c r="E2" s="4"/>
    </row>
    <row r="3" spans="1:6">
      <c r="A3" s="48" t="s">
        <v>183</v>
      </c>
      <c r="B3" s="4"/>
      <c r="C3" s="4"/>
      <c r="D3" s="4"/>
      <c r="E3" s="4"/>
    </row>
    <row r="5" spans="1:6">
      <c r="A5" s="36" t="s">
        <v>42</v>
      </c>
    </row>
    <row r="7" spans="1:6">
      <c r="C7" s="15" t="s">
        <v>23</v>
      </c>
      <c r="D7" s="15" t="s">
        <v>4</v>
      </c>
      <c r="E7" s="15" t="s">
        <v>24</v>
      </c>
      <c r="F7" s="15" t="s">
        <v>250</v>
      </c>
    </row>
    <row r="8" spans="1:6">
      <c r="C8" s="14"/>
      <c r="D8" s="14"/>
      <c r="E8" s="14"/>
    </row>
    <row r="9" spans="1:6">
      <c r="A9" t="s">
        <v>62</v>
      </c>
      <c r="C9" s="12">
        <v>179979.63</v>
      </c>
      <c r="D9" s="12">
        <v>112113.46</v>
      </c>
      <c r="E9" s="12">
        <f>C9-D9</f>
        <v>67866.17</v>
      </c>
      <c r="F9">
        <v>112330.13</v>
      </c>
    </row>
    <row r="10" spans="1:6">
      <c r="A10" t="s">
        <v>1</v>
      </c>
      <c r="C10" s="12">
        <v>453800.05</v>
      </c>
      <c r="D10" s="12">
        <v>299732.45</v>
      </c>
      <c r="E10" s="12">
        <f>C10-D10</f>
        <v>154067.59999999998</v>
      </c>
      <c r="F10">
        <v>425053.62</v>
      </c>
    </row>
    <row r="11" spans="1:6">
      <c r="A11" t="s">
        <v>2</v>
      </c>
      <c r="C11" s="12">
        <v>725325.07</v>
      </c>
      <c r="D11" s="12">
        <v>464517.18</v>
      </c>
      <c r="E11" s="12">
        <f>C11-D11</f>
        <v>260807.88999999996</v>
      </c>
      <c r="F11">
        <v>582738.72</v>
      </c>
    </row>
    <row r="12" spans="1:6">
      <c r="A12" t="s">
        <v>3</v>
      </c>
      <c r="C12" s="12">
        <v>463465.61</v>
      </c>
      <c r="D12" s="12">
        <v>281872.15000000002</v>
      </c>
      <c r="E12" s="12">
        <f>C12-D12</f>
        <v>181593.45999999996</v>
      </c>
      <c r="F12">
        <v>403244.19</v>
      </c>
    </row>
    <row r="14" spans="1:6">
      <c r="A14" s="2" t="s">
        <v>40</v>
      </c>
      <c r="C14" s="13">
        <f>SUM(C9:C12)</f>
        <v>1822570.3599999999</v>
      </c>
      <c r="D14" s="13">
        <f>SUM(D9:D12)</f>
        <v>1158235.2400000002</v>
      </c>
      <c r="E14" s="13">
        <f>SUM(E9:E12)</f>
        <v>664335.11999999988</v>
      </c>
      <c r="F14">
        <f>SUM(F9:F13)</f>
        <v>1523366.66</v>
      </c>
    </row>
  </sheetData>
  <pageMargins left="0.25" right="0.25" top="0.5" bottom="0.5" header="0.5" footer="0.5"/>
  <pageSetup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K86"/>
  <sheetViews>
    <sheetView topLeftCell="A64" zoomScaleNormal="100" workbookViewId="0">
      <selection activeCell="I85" sqref="I85"/>
    </sheetView>
  </sheetViews>
  <sheetFormatPr defaultRowHeight="12.75"/>
  <cols>
    <col min="1" max="1" width="9.140625" style="6"/>
    <col min="2" max="2" width="10.28515625" style="6" bestFit="1" customWidth="1"/>
    <col min="3" max="3" width="9.140625" style="6"/>
    <col min="4" max="4" width="9" style="6" customWidth="1"/>
    <col min="5" max="6" width="12.7109375" style="6" customWidth="1"/>
    <col min="7" max="7" width="11.7109375" style="6" customWidth="1"/>
    <col min="8" max="9" width="7.140625" style="6" customWidth="1"/>
    <col min="10" max="10" width="8" style="6" customWidth="1"/>
    <col min="11" max="11" width="12.5703125" style="6" customWidth="1"/>
    <col min="12" max="16384" width="9.140625" style="6"/>
  </cols>
  <sheetData>
    <row r="2" spans="1:11">
      <c r="A2" s="7" t="s">
        <v>71</v>
      </c>
      <c r="B2" s="7"/>
      <c r="C2" s="7"/>
      <c r="D2" s="7"/>
      <c r="E2" s="7"/>
      <c r="F2" s="7"/>
      <c r="G2" s="7"/>
      <c r="H2" s="7"/>
      <c r="I2" s="7"/>
    </row>
    <row r="3" spans="1:11">
      <c r="A3" s="7" t="s">
        <v>72</v>
      </c>
      <c r="B3" s="7"/>
      <c r="C3" s="7"/>
      <c r="D3" s="7"/>
      <c r="E3" s="7"/>
      <c r="F3" s="7"/>
      <c r="G3" s="7"/>
      <c r="H3" s="7"/>
      <c r="I3" s="7"/>
    </row>
    <row r="4" spans="1:11">
      <c r="A4" s="7" t="s">
        <v>125</v>
      </c>
      <c r="B4" s="7"/>
      <c r="C4" s="7"/>
      <c r="D4" s="7"/>
      <c r="E4" s="7"/>
      <c r="F4" s="7"/>
      <c r="G4" s="7"/>
      <c r="H4" s="7"/>
      <c r="I4" s="7"/>
    </row>
    <row r="5" spans="1:11" ht="13.5" thickBot="1">
      <c r="A5" s="7"/>
      <c r="B5" s="7"/>
      <c r="C5" s="7"/>
      <c r="D5" s="7"/>
      <c r="E5" s="7"/>
      <c r="F5" s="7"/>
      <c r="G5" s="7"/>
      <c r="H5" s="7"/>
      <c r="I5" s="7"/>
    </row>
    <row r="6" spans="1:11">
      <c r="A6" s="69" t="s">
        <v>225</v>
      </c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>
      <c r="A7" s="72"/>
      <c r="B7" s="38"/>
      <c r="C7" s="38"/>
      <c r="D7" s="38"/>
      <c r="E7" s="38"/>
      <c r="F7" s="38"/>
      <c r="G7" s="38"/>
      <c r="H7" s="38"/>
      <c r="I7" s="38"/>
      <c r="J7" s="38"/>
      <c r="K7" s="73"/>
    </row>
    <row r="8" spans="1:11">
      <c r="A8" s="72" t="s">
        <v>73</v>
      </c>
      <c r="B8" s="38"/>
      <c r="C8" s="38"/>
      <c r="D8" s="38"/>
      <c r="E8" s="38"/>
      <c r="F8" s="38"/>
      <c r="G8" s="38"/>
      <c r="H8" s="38"/>
      <c r="I8" s="38"/>
      <c r="J8" s="38"/>
      <c r="K8" s="73"/>
    </row>
    <row r="9" spans="1:11">
      <c r="A9" s="72"/>
      <c r="B9" s="74" t="s">
        <v>177</v>
      </c>
      <c r="C9" s="38"/>
      <c r="D9" s="38"/>
      <c r="E9" s="38"/>
      <c r="F9" s="38"/>
      <c r="G9" s="38">
        <v>50250</v>
      </c>
      <c r="H9" s="38"/>
      <c r="I9" s="38"/>
      <c r="J9" s="38"/>
      <c r="K9" s="73"/>
    </row>
    <row r="10" spans="1:11">
      <c r="A10" s="72"/>
      <c r="B10" s="74" t="s">
        <v>181</v>
      </c>
      <c r="C10" s="38"/>
      <c r="D10" s="38"/>
      <c r="E10" s="38"/>
      <c r="F10" s="38"/>
      <c r="G10" s="38">
        <v>50250</v>
      </c>
      <c r="H10" s="38"/>
      <c r="I10" s="38"/>
      <c r="J10" s="38"/>
      <c r="K10" s="73"/>
    </row>
    <row r="11" spans="1:11">
      <c r="A11" s="72"/>
      <c r="B11" s="74" t="s">
        <v>184</v>
      </c>
      <c r="C11" s="38"/>
      <c r="D11" s="38"/>
      <c r="E11" s="38"/>
      <c r="F11" s="38"/>
      <c r="G11" s="38">
        <v>50250</v>
      </c>
      <c r="H11" s="38"/>
      <c r="I11" s="38"/>
      <c r="J11" s="38"/>
      <c r="K11" s="73"/>
    </row>
    <row r="12" spans="1:11">
      <c r="A12" s="72"/>
      <c r="B12" s="74" t="s">
        <v>215</v>
      </c>
      <c r="C12" s="38"/>
      <c r="D12" s="38"/>
      <c r="E12" s="38"/>
      <c r="F12" s="38"/>
      <c r="G12" s="9">
        <v>46452.88</v>
      </c>
      <c r="H12" s="38"/>
      <c r="I12" s="38"/>
      <c r="J12" s="38"/>
      <c r="K12" s="73"/>
    </row>
    <row r="13" spans="1:11">
      <c r="A13" s="72"/>
      <c r="B13" s="38"/>
      <c r="C13" s="38"/>
      <c r="D13" s="38"/>
      <c r="E13" s="38"/>
      <c r="F13" s="38"/>
      <c r="G13" s="38">
        <f>SUM(G9:G12)</f>
        <v>197202.88</v>
      </c>
      <c r="H13" s="38"/>
      <c r="I13" s="38"/>
      <c r="J13" s="38"/>
      <c r="K13" s="73"/>
    </row>
    <row r="14" spans="1:11">
      <c r="A14" s="72"/>
      <c r="B14" s="38"/>
      <c r="C14" s="38"/>
      <c r="D14" s="38"/>
      <c r="E14" s="38"/>
      <c r="F14" s="38"/>
      <c r="G14" s="38"/>
      <c r="H14" s="38"/>
      <c r="I14" s="38"/>
      <c r="J14" s="38"/>
      <c r="K14" s="73"/>
    </row>
    <row r="15" spans="1:11">
      <c r="A15" s="72" t="s">
        <v>74</v>
      </c>
      <c r="B15" s="38"/>
      <c r="C15" s="38"/>
      <c r="D15" s="38"/>
      <c r="E15" s="75" t="s">
        <v>185</v>
      </c>
      <c r="F15" s="60" t="s">
        <v>209</v>
      </c>
      <c r="G15" s="38"/>
      <c r="H15" s="38"/>
      <c r="I15" s="38"/>
      <c r="J15" s="38"/>
      <c r="K15" s="73"/>
    </row>
    <row r="16" spans="1:11">
      <c r="A16" s="76" t="s">
        <v>126</v>
      </c>
      <c r="B16" s="38" t="s">
        <v>75</v>
      </c>
      <c r="C16" s="38"/>
      <c r="D16" s="38" t="s">
        <v>42</v>
      </c>
      <c r="E16" s="38">
        <v>15495.17</v>
      </c>
      <c r="F16" s="38">
        <v>4890.3</v>
      </c>
      <c r="G16" s="38">
        <f>E16+F16</f>
        <v>20385.47</v>
      </c>
      <c r="H16" s="38"/>
      <c r="I16" s="38"/>
      <c r="J16" s="38"/>
      <c r="K16" s="73"/>
    </row>
    <row r="17" spans="1:11">
      <c r="A17" s="76" t="s">
        <v>127</v>
      </c>
      <c r="B17" s="38" t="s">
        <v>76</v>
      </c>
      <c r="C17" s="38"/>
      <c r="D17" s="38" t="s">
        <v>42</v>
      </c>
      <c r="E17" s="38">
        <v>4803.49</v>
      </c>
      <c r="F17" s="38">
        <v>1515.99</v>
      </c>
      <c r="G17" s="38">
        <f t="shared" ref="G17:G24" si="0">E17+F17</f>
        <v>6319.48</v>
      </c>
      <c r="H17" s="38"/>
      <c r="I17" s="38"/>
      <c r="J17" s="38"/>
      <c r="K17" s="73"/>
    </row>
    <row r="18" spans="1:11">
      <c r="A18" s="76" t="s">
        <v>128</v>
      </c>
      <c r="B18" s="38" t="s">
        <v>105</v>
      </c>
      <c r="C18" s="38"/>
      <c r="D18" s="38"/>
      <c r="E18" s="38">
        <v>102631.28</v>
      </c>
      <c r="F18" s="38">
        <v>42363.06</v>
      </c>
      <c r="G18" s="38">
        <f t="shared" si="0"/>
        <v>144994.34</v>
      </c>
      <c r="H18" s="38"/>
      <c r="I18" s="38"/>
      <c r="J18" s="38"/>
      <c r="K18" s="73"/>
    </row>
    <row r="19" spans="1:11">
      <c r="A19" s="76" t="s">
        <v>129</v>
      </c>
      <c r="B19" s="38" t="s">
        <v>99</v>
      </c>
      <c r="C19" s="38"/>
      <c r="D19" s="38"/>
      <c r="E19" s="38">
        <v>327.63</v>
      </c>
      <c r="F19" s="38">
        <v>32.700000000000003</v>
      </c>
      <c r="G19" s="38">
        <f t="shared" si="0"/>
        <v>360.33</v>
      </c>
      <c r="H19" s="38"/>
      <c r="I19" s="38"/>
      <c r="J19" s="38"/>
      <c r="K19" s="73"/>
    </row>
    <row r="20" spans="1:11">
      <c r="A20" s="76" t="s">
        <v>130</v>
      </c>
      <c r="B20" s="38" t="s">
        <v>104</v>
      </c>
      <c r="C20" s="38"/>
      <c r="D20" s="38"/>
      <c r="E20" s="38">
        <v>0</v>
      </c>
      <c r="F20" s="38">
        <v>0</v>
      </c>
      <c r="G20" s="38">
        <f t="shared" si="0"/>
        <v>0</v>
      </c>
      <c r="H20" s="38"/>
      <c r="I20" s="38"/>
      <c r="J20" s="38"/>
      <c r="K20" s="73"/>
    </row>
    <row r="21" spans="1:11">
      <c r="A21" s="76" t="s">
        <v>131</v>
      </c>
      <c r="B21" s="38" t="s">
        <v>124</v>
      </c>
      <c r="C21" s="38"/>
      <c r="D21" s="38"/>
      <c r="E21" s="38">
        <v>20</v>
      </c>
      <c r="F21" s="38">
        <v>200</v>
      </c>
      <c r="G21" s="38">
        <f t="shared" si="0"/>
        <v>220</v>
      </c>
      <c r="H21" s="38"/>
      <c r="I21" s="38"/>
      <c r="J21" s="38"/>
      <c r="K21" s="73"/>
    </row>
    <row r="22" spans="1:11">
      <c r="A22" s="77" t="s">
        <v>132</v>
      </c>
      <c r="B22" s="38" t="s">
        <v>56</v>
      </c>
      <c r="C22" s="38"/>
      <c r="D22" s="38"/>
      <c r="E22" s="38">
        <v>8415</v>
      </c>
      <c r="F22" s="38">
        <v>2805</v>
      </c>
      <c r="G22" s="38">
        <f t="shared" si="0"/>
        <v>11220</v>
      </c>
      <c r="H22" s="38"/>
      <c r="I22" s="38"/>
      <c r="J22" s="38"/>
      <c r="K22" s="73"/>
    </row>
    <row r="23" spans="1:11">
      <c r="A23" s="77" t="s">
        <v>133</v>
      </c>
      <c r="B23" s="38" t="s">
        <v>103</v>
      </c>
      <c r="C23" s="38"/>
      <c r="D23" s="38"/>
      <c r="E23" s="38">
        <v>2145.7800000000002</v>
      </c>
      <c r="F23" s="38">
        <v>823.26</v>
      </c>
      <c r="G23" s="38">
        <f t="shared" si="0"/>
        <v>2969.04</v>
      </c>
      <c r="H23" s="38"/>
      <c r="I23" s="38"/>
      <c r="J23" s="38"/>
      <c r="K23" s="73"/>
    </row>
    <row r="24" spans="1:11">
      <c r="A24" s="77" t="s">
        <v>134</v>
      </c>
      <c r="B24" s="38" t="s">
        <v>94</v>
      </c>
      <c r="C24" s="38"/>
      <c r="D24" s="38"/>
      <c r="E24" s="9">
        <v>8886.3700000000008</v>
      </c>
      <c r="F24" s="9">
        <v>1847.85</v>
      </c>
      <c r="G24" s="9">
        <f t="shared" si="0"/>
        <v>10734.220000000001</v>
      </c>
      <c r="H24" s="38"/>
      <c r="I24" s="38"/>
      <c r="J24" s="38"/>
      <c r="K24" s="73"/>
    </row>
    <row r="25" spans="1:11">
      <c r="A25" s="72"/>
      <c r="B25" s="38"/>
      <c r="C25" s="38"/>
      <c r="D25" s="38"/>
      <c r="E25" s="38">
        <f>SUM(E16:E24)</f>
        <v>142724.72</v>
      </c>
      <c r="F25" s="38">
        <f>SUM(F16:F24)</f>
        <v>54478.159999999996</v>
      </c>
      <c r="G25" s="63">
        <f>SUM(G16:G24)</f>
        <v>197202.88</v>
      </c>
      <c r="H25" s="38"/>
      <c r="I25" s="38"/>
      <c r="J25" s="38"/>
      <c r="K25" s="73"/>
    </row>
    <row r="26" spans="1:11">
      <c r="A26" s="72"/>
      <c r="B26" s="38"/>
      <c r="C26" s="38"/>
      <c r="D26" s="38"/>
      <c r="E26" s="38"/>
      <c r="F26" s="38"/>
      <c r="G26" s="38"/>
      <c r="H26" s="38"/>
      <c r="I26" s="38"/>
      <c r="J26" s="38"/>
      <c r="K26" s="73"/>
    </row>
    <row r="27" spans="1:11">
      <c r="A27" s="72"/>
      <c r="B27" s="38"/>
      <c r="C27" s="38"/>
      <c r="D27" s="38"/>
      <c r="E27" s="38"/>
      <c r="F27" s="38"/>
      <c r="G27" s="38"/>
      <c r="H27" s="38"/>
      <c r="I27" s="38"/>
      <c r="J27" s="38"/>
      <c r="K27" s="73"/>
    </row>
    <row r="28" spans="1:11" ht="13.5" thickBot="1">
      <c r="A28" s="72" t="s">
        <v>77</v>
      </c>
      <c r="B28" s="38"/>
      <c r="C28" s="38"/>
      <c r="D28" s="38"/>
      <c r="E28" s="38"/>
      <c r="F28" s="38" t="s">
        <v>42</v>
      </c>
      <c r="G28" s="11">
        <f>G13-G25</f>
        <v>0</v>
      </c>
      <c r="H28" s="38"/>
      <c r="I28" s="38"/>
      <c r="J28" s="38"/>
      <c r="K28" s="73"/>
    </row>
    <row r="29" spans="1:11" ht="13.5" thickTop="1">
      <c r="A29" s="72"/>
      <c r="B29" s="38"/>
      <c r="C29" s="38"/>
      <c r="D29" s="38"/>
      <c r="E29" s="38"/>
      <c r="F29" s="38"/>
      <c r="G29" s="38"/>
      <c r="H29" s="38"/>
      <c r="I29" s="38"/>
      <c r="J29" s="38"/>
      <c r="K29" s="73"/>
    </row>
    <row r="30" spans="1:11">
      <c r="A30" s="72" t="s">
        <v>98</v>
      </c>
      <c r="B30" s="38"/>
      <c r="C30" s="38"/>
      <c r="D30" s="38"/>
      <c r="E30" s="38"/>
      <c r="F30" s="38"/>
      <c r="G30" s="38"/>
      <c r="H30" s="38"/>
      <c r="I30" s="38"/>
      <c r="J30" s="38"/>
      <c r="K30" s="73"/>
    </row>
    <row r="31" spans="1:11">
      <c r="A31" s="78"/>
      <c r="B31" s="60"/>
      <c r="C31" s="60"/>
      <c r="D31" s="61"/>
      <c r="E31" s="79" t="s">
        <v>205</v>
      </c>
      <c r="F31" s="38" t="s">
        <v>206</v>
      </c>
      <c r="G31" s="38" t="s">
        <v>207</v>
      </c>
      <c r="H31" s="38" t="s">
        <v>208</v>
      </c>
      <c r="I31" s="62"/>
      <c r="J31" s="62"/>
      <c r="K31" s="80" t="s">
        <v>40</v>
      </c>
    </row>
    <row r="32" spans="1:11">
      <c r="A32" s="72" t="s">
        <v>178</v>
      </c>
      <c r="B32" s="38"/>
      <c r="C32" s="38"/>
      <c r="D32" s="38"/>
      <c r="E32" s="38">
        <v>232.92</v>
      </c>
      <c r="F32" s="38">
        <v>27.4</v>
      </c>
      <c r="G32" s="38">
        <v>27.4</v>
      </c>
      <c r="H32" s="38">
        <v>28.03</v>
      </c>
      <c r="I32" s="38"/>
      <c r="J32" s="38"/>
      <c r="K32" s="73">
        <f>SUM(B32:J32)</f>
        <v>315.75</v>
      </c>
    </row>
    <row r="33" spans="1:11">
      <c r="A33" s="72" t="s">
        <v>96</v>
      </c>
      <c r="B33" s="38"/>
      <c r="C33" s="38"/>
      <c r="D33" s="38"/>
      <c r="E33" s="38">
        <v>64.569999999999993</v>
      </c>
      <c r="F33" s="38">
        <v>9.98</v>
      </c>
      <c r="G33" s="38">
        <v>7.44</v>
      </c>
      <c r="H33" s="38">
        <v>4.82</v>
      </c>
      <c r="I33" s="38"/>
      <c r="J33" s="38"/>
      <c r="K33" s="73">
        <f t="shared" ref="K33:K40" si="1">SUM(B33:J33)</f>
        <v>86.81</v>
      </c>
    </row>
    <row r="34" spans="1:11">
      <c r="A34" s="72" t="s">
        <v>56</v>
      </c>
      <c r="B34" s="38"/>
      <c r="C34" s="38"/>
      <c r="D34" s="38"/>
      <c r="E34" s="38">
        <v>2365.09</v>
      </c>
      <c r="F34" s="38">
        <v>10.5</v>
      </c>
      <c r="G34" s="38">
        <v>447.5</v>
      </c>
      <c r="H34" s="38">
        <v>229</v>
      </c>
      <c r="I34" s="38"/>
      <c r="J34" s="38"/>
      <c r="K34" s="73">
        <f t="shared" si="1"/>
        <v>3052.09</v>
      </c>
    </row>
    <row r="35" spans="1:11">
      <c r="A35" s="72" t="s">
        <v>97</v>
      </c>
      <c r="B35" s="38"/>
      <c r="C35" s="38"/>
      <c r="D35" s="38"/>
      <c r="E35" s="38">
        <v>24.93</v>
      </c>
      <c r="F35" s="38">
        <v>0</v>
      </c>
      <c r="G35" s="38">
        <v>0</v>
      </c>
      <c r="H35" s="38">
        <v>0</v>
      </c>
      <c r="I35" s="38"/>
      <c r="J35" s="38"/>
      <c r="K35" s="73">
        <f t="shared" si="1"/>
        <v>24.93</v>
      </c>
    </row>
    <row r="36" spans="1:11">
      <c r="A36" s="72" t="s">
        <v>104</v>
      </c>
      <c r="B36" s="38"/>
      <c r="C36" s="38"/>
      <c r="D36" s="38"/>
      <c r="E36" s="38">
        <v>170.5</v>
      </c>
      <c r="F36" s="38">
        <v>0</v>
      </c>
      <c r="G36" s="38">
        <v>0</v>
      </c>
      <c r="H36" s="38">
        <v>22.5</v>
      </c>
      <c r="I36" s="38"/>
      <c r="J36" s="38"/>
      <c r="K36" s="73">
        <f t="shared" si="1"/>
        <v>193</v>
      </c>
    </row>
    <row r="37" spans="1:11">
      <c r="A37" s="72" t="s">
        <v>99</v>
      </c>
      <c r="B37" s="38"/>
      <c r="C37" s="38"/>
      <c r="D37" s="38"/>
      <c r="E37" s="38">
        <v>989.16</v>
      </c>
      <c r="F37" s="38">
        <v>34.54</v>
      </c>
      <c r="G37" s="38">
        <v>80.900000000000006</v>
      </c>
      <c r="H37" s="38">
        <v>124.26</v>
      </c>
      <c r="I37" s="38"/>
      <c r="J37" s="38"/>
      <c r="K37" s="73">
        <f t="shared" si="1"/>
        <v>1228.8599999999999</v>
      </c>
    </row>
    <row r="38" spans="1:11">
      <c r="A38" s="81" t="s">
        <v>58</v>
      </c>
      <c r="B38" s="38"/>
      <c r="C38" s="38"/>
      <c r="D38" s="38"/>
      <c r="E38" s="38">
        <v>198.18</v>
      </c>
      <c r="F38" s="38">
        <v>22.7</v>
      </c>
      <c r="G38" s="38">
        <v>22.99</v>
      </c>
      <c r="H38" s="38">
        <v>0</v>
      </c>
      <c r="I38" s="38"/>
      <c r="J38" s="38"/>
      <c r="K38" s="73">
        <f t="shared" si="1"/>
        <v>243.87</v>
      </c>
    </row>
    <row r="39" spans="1:11">
      <c r="A39" s="72" t="s">
        <v>179</v>
      </c>
      <c r="B39" s="38"/>
      <c r="C39" s="38"/>
      <c r="D39" s="38"/>
      <c r="E39" s="38">
        <v>256.02</v>
      </c>
      <c r="F39" s="38">
        <v>11.43</v>
      </c>
      <c r="G39" s="38">
        <v>17.809999999999999</v>
      </c>
      <c r="H39" s="38">
        <v>18.649999999999999</v>
      </c>
      <c r="I39" s="38"/>
      <c r="J39" s="38"/>
      <c r="K39" s="73">
        <f t="shared" si="1"/>
        <v>303.90999999999997</v>
      </c>
    </row>
    <row r="40" spans="1:11">
      <c r="A40" s="72" t="s">
        <v>180</v>
      </c>
      <c r="B40" s="38"/>
      <c r="C40" s="38"/>
      <c r="D40" s="38"/>
      <c r="E40" s="38">
        <v>4585</v>
      </c>
      <c r="F40" s="38">
        <v>245</v>
      </c>
      <c r="G40" s="38">
        <v>280</v>
      </c>
      <c r="H40" s="38">
        <v>175</v>
      </c>
      <c r="I40" s="38"/>
      <c r="J40" s="38"/>
      <c r="K40" s="73">
        <f t="shared" si="1"/>
        <v>5285</v>
      </c>
    </row>
    <row r="41" spans="1:11" ht="13.5" thickBot="1">
      <c r="A41" s="72" t="s">
        <v>40</v>
      </c>
      <c r="B41" s="53">
        <f t="shared" ref="B41:K41" si="2">SUM(B32:B40)</f>
        <v>0</v>
      </c>
      <c r="C41" s="53">
        <f t="shared" si="2"/>
        <v>0</v>
      </c>
      <c r="D41" s="53">
        <f t="shared" si="2"/>
        <v>0</v>
      </c>
      <c r="E41" s="53">
        <f t="shared" si="2"/>
        <v>8886.369999999999</v>
      </c>
      <c r="F41" s="53">
        <f t="shared" si="2"/>
        <v>361.54999999999995</v>
      </c>
      <c r="G41" s="53">
        <f>SUM(G32:G40)</f>
        <v>884.04</v>
      </c>
      <c r="H41" s="53">
        <f>SUM(H32:H40)</f>
        <v>602.26</v>
      </c>
      <c r="I41" s="53">
        <f>SUM(I32:I40)</f>
        <v>0</v>
      </c>
      <c r="J41" s="53">
        <f t="shared" si="2"/>
        <v>0</v>
      </c>
      <c r="K41" s="82">
        <f t="shared" si="2"/>
        <v>10734.22</v>
      </c>
    </row>
    <row r="42" spans="1:11" ht="14.25" thickTop="1" thickBot="1">
      <c r="A42" s="83"/>
      <c r="B42" s="84"/>
      <c r="C42" s="84"/>
      <c r="D42" s="84"/>
      <c r="E42" s="84" t="s">
        <v>42</v>
      </c>
      <c r="F42" s="84"/>
      <c r="G42" s="84"/>
      <c r="H42" s="84"/>
      <c r="I42" s="84"/>
      <c r="J42" s="84"/>
      <c r="K42" s="85"/>
    </row>
    <row r="46" spans="1:11">
      <c r="A46" s="7" t="s">
        <v>71</v>
      </c>
      <c r="B46" s="7"/>
      <c r="C46" s="7"/>
      <c r="D46" s="7"/>
      <c r="E46" s="7"/>
      <c r="F46" s="7"/>
      <c r="G46" s="7"/>
      <c r="H46" s="7"/>
      <c r="I46" s="7"/>
    </row>
    <row r="47" spans="1:11">
      <c r="A47" s="7" t="s">
        <v>72</v>
      </c>
      <c r="B47" s="7"/>
      <c r="C47" s="7"/>
      <c r="D47" s="7"/>
      <c r="E47" s="7"/>
      <c r="F47" s="7"/>
      <c r="G47" s="7"/>
      <c r="H47" s="7"/>
      <c r="I47" s="7"/>
    </row>
    <row r="48" spans="1:11">
      <c r="A48" s="7" t="s">
        <v>216</v>
      </c>
      <c r="B48" s="7"/>
      <c r="C48" s="7"/>
      <c r="D48" s="7"/>
      <c r="E48" s="7"/>
      <c r="F48" s="7"/>
      <c r="G48" s="7"/>
      <c r="H48" s="7"/>
      <c r="I48" s="7"/>
    </row>
    <row r="49" spans="1:9">
      <c r="A49" s="7"/>
      <c r="B49" s="7"/>
      <c r="C49" s="7"/>
      <c r="D49" s="7"/>
      <c r="E49" s="7"/>
      <c r="F49" s="7"/>
      <c r="G49" s="7"/>
      <c r="H49" s="7"/>
      <c r="I49" s="7"/>
    </row>
    <row r="50" spans="1:9">
      <c r="A50" s="46" t="s">
        <v>243</v>
      </c>
    </row>
    <row r="52" spans="1:9">
      <c r="A52" s="6" t="s">
        <v>73</v>
      </c>
    </row>
    <row r="53" spans="1:9">
      <c r="B53" s="52">
        <v>40919</v>
      </c>
      <c r="G53" s="6">
        <v>50250</v>
      </c>
    </row>
    <row r="54" spans="1:9">
      <c r="B54" s="52">
        <v>41010</v>
      </c>
      <c r="G54" s="6">
        <v>40250</v>
      </c>
    </row>
    <row r="55" spans="1:9">
      <c r="B55" s="52"/>
    </row>
    <row r="56" spans="1:9">
      <c r="B56" s="52"/>
      <c r="E56" s="38"/>
      <c r="G56" s="9"/>
    </row>
    <row r="57" spans="1:9">
      <c r="E57" s="38"/>
      <c r="G57" s="6">
        <f>SUM(G53:G56)</f>
        <v>90500</v>
      </c>
    </row>
    <row r="59" spans="1:9">
      <c r="A59" s="6" t="s">
        <v>74</v>
      </c>
      <c r="E59" s="64"/>
      <c r="F59" s="67"/>
    </row>
    <row r="60" spans="1:9">
      <c r="A60" s="56" t="s">
        <v>126</v>
      </c>
      <c r="B60" s="6" t="s">
        <v>75</v>
      </c>
      <c r="D60" s="6" t="s">
        <v>42</v>
      </c>
      <c r="E60" s="51" t="s">
        <v>42</v>
      </c>
      <c r="F60" s="6">
        <v>12824.87</v>
      </c>
    </row>
    <row r="61" spans="1:9">
      <c r="A61" s="56" t="s">
        <v>127</v>
      </c>
      <c r="B61" s="6" t="s">
        <v>76</v>
      </c>
      <c r="D61" s="6" t="s">
        <v>42</v>
      </c>
      <c r="E61" s="51" t="s">
        <v>42</v>
      </c>
      <c r="F61" s="6">
        <v>3975.71</v>
      </c>
    </row>
    <row r="62" spans="1:9">
      <c r="A62" s="56" t="s">
        <v>128</v>
      </c>
      <c r="B62" s="6" t="s">
        <v>105</v>
      </c>
      <c r="F62" s="6">
        <v>83964.04</v>
      </c>
    </row>
    <row r="63" spans="1:9">
      <c r="A63" s="56" t="s">
        <v>129</v>
      </c>
      <c r="B63" s="6" t="s">
        <v>99</v>
      </c>
      <c r="F63" s="6">
        <v>56.34</v>
      </c>
    </row>
    <row r="64" spans="1:9">
      <c r="A64" s="56" t="s">
        <v>130</v>
      </c>
      <c r="B64" s="6" t="s">
        <v>104</v>
      </c>
      <c r="F64" s="6">
        <v>0</v>
      </c>
    </row>
    <row r="65" spans="1:11">
      <c r="A65" s="56" t="s">
        <v>131</v>
      </c>
      <c r="B65" s="6" t="s">
        <v>124</v>
      </c>
      <c r="F65" s="6">
        <v>139.55000000000001</v>
      </c>
    </row>
    <row r="66" spans="1:11">
      <c r="A66" s="57" t="s">
        <v>132</v>
      </c>
      <c r="B66" s="6" t="s">
        <v>56</v>
      </c>
      <c r="F66" s="6">
        <v>7480</v>
      </c>
    </row>
    <row r="67" spans="1:11">
      <c r="A67" s="57" t="s">
        <v>133</v>
      </c>
      <c r="B67" s="6" t="s">
        <v>103</v>
      </c>
      <c r="E67" s="38"/>
      <c r="F67" s="38">
        <v>1178.6300000000001</v>
      </c>
      <c r="G67" s="38"/>
    </row>
    <row r="68" spans="1:11">
      <c r="A68" s="57" t="s">
        <v>134</v>
      </c>
      <c r="B68" s="6" t="s">
        <v>94</v>
      </c>
      <c r="E68" s="38"/>
      <c r="F68" s="9">
        <v>4731.37</v>
      </c>
      <c r="G68" s="38"/>
    </row>
    <row r="69" spans="1:11">
      <c r="A69" s="68" t="s">
        <v>42</v>
      </c>
      <c r="B69" s="6" t="s">
        <v>42</v>
      </c>
      <c r="E69" s="38"/>
      <c r="F69" s="38"/>
      <c r="G69" s="9">
        <f>SUM(F60:F68)</f>
        <v>114350.51</v>
      </c>
      <c r="H69" s="38"/>
      <c r="I69" s="38"/>
    </row>
    <row r="72" spans="1:11" ht="13.5" thickBot="1">
      <c r="A72" s="6" t="s">
        <v>77</v>
      </c>
      <c r="F72" s="38" t="s">
        <v>42</v>
      </c>
      <c r="G72" s="11">
        <f>G57-G69</f>
        <v>-23850.509999999995</v>
      </c>
      <c r="H72" s="38"/>
      <c r="I72" s="38"/>
    </row>
    <row r="73" spans="1:11" ht="13.5" thickTop="1">
      <c r="F73" s="38"/>
    </row>
    <row r="74" spans="1:11">
      <c r="A74" s="6" t="s">
        <v>98</v>
      </c>
    </row>
    <row r="75" spans="1:11">
      <c r="A75" s="47"/>
      <c r="B75" s="60" t="s">
        <v>217</v>
      </c>
      <c r="C75" s="60" t="s">
        <v>220</v>
      </c>
      <c r="D75" s="61" t="s">
        <v>231</v>
      </c>
      <c r="E75" s="67" t="s">
        <v>233</v>
      </c>
      <c r="F75" s="67" t="s">
        <v>236</v>
      </c>
      <c r="G75" s="6" t="s">
        <v>238</v>
      </c>
      <c r="H75" s="6" t="s">
        <v>241</v>
      </c>
      <c r="I75" s="62" t="s">
        <v>249</v>
      </c>
      <c r="J75" s="62"/>
      <c r="K75" s="50" t="s">
        <v>40</v>
      </c>
    </row>
    <row r="76" spans="1:11">
      <c r="A76" s="38" t="s">
        <v>178</v>
      </c>
      <c r="B76" s="38">
        <v>25.23</v>
      </c>
      <c r="C76" s="38">
        <v>30.83</v>
      </c>
      <c r="D76" s="38">
        <v>25.23</v>
      </c>
      <c r="E76" s="38">
        <v>25.23</v>
      </c>
      <c r="F76" s="38">
        <v>22.42</v>
      </c>
      <c r="G76" s="6">
        <v>28.03</v>
      </c>
      <c r="H76" s="6">
        <v>30.83</v>
      </c>
      <c r="I76" s="6">
        <v>28.03</v>
      </c>
      <c r="K76" s="6">
        <f>SUM(B76:J76)</f>
        <v>215.83</v>
      </c>
    </row>
    <row r="77" spans="1:11">
      <c r="A77" s="38" t="s">
        <v>96</v>
      </c>
      <c r="B77" s="38">
        <v>5.81</v>
      </c>
      <c r="C77" s="38">
        <v>12.97</v>
      </c>
      <c r="D77" s="38">
        <v>14.53</v>
      </c>
      <c r="E77" s="38">
        <v>28.19</v>
      </c>
      <c r="F77" s="38">
        <v>4.12</v>
      </c>
      <c r="G77" s="6">
        <v>7.44</v>
      </c>
      <c r="H77" s="6">
        <v>4.13</v>
      </c>
      <c r="I77" s="6">
        <v>7.99</v>
      </c>
      <c r="K77" s="6">
        <f t="shared" ref="K77:K84" si="3">SUM(B77:J77)</f>
        <v>85.179999999999993</v>
      </c>
    </row>
    <row r="78" spans="1:11">
      <c r="A78" s="6" t="s">
        <v>56</v>
      </c>
      <c r="B78" s="6">
        <v>206.1</v>
      </c>
      <c r="C78" s="6">
        <v>251.9</v>
      </c>
      <c r="D78" s="6">
        <v>206.1</v>
      </c>
      <c r="E78" s="6">
        <v>219.6</v>
      </c>
      <c r="F78" s="6">
        <v>186.4</v>
      </c>
      <c r="G78" s="6">
        <v>233</v>
      </c>
      <c r="H78" s="6">
        <v>256.3</v>
      </c>
      <c r="I78" s="6">
        <v>243</v>
      </c>
      <c r="K78" s="6">
        <f t="shared" si="3"/>
        <v>1802.4</v>
      </c>
    </row>
    <row r="79" spans="1:11">
      <c r="A79" s="6" t="s">
        <v>97</v>
      </c>
      <c r="B79" s="6">
        <v>0</v>
      </c>
      <c r="C79" s="6">
        <v>11</v>
      </c>
      <c r="D79" s="6">
        <v>24.07</v>
      </c>
      <c r="E79" s="6">
        <v>0</v>
      </c>
      <c r="F79" s="6">
        <v>0</v>
      </c>
      <c r="G79" s="6">
        <v>0</v>
      </c>
      <c r="I79" s="6">
        <v>0</v>
      </c>
      <c r="K79" s="6">
        <f t="shared" si="3"/>
        <v>35.07</v>
      </c>
    </row>
    <row r="80" spans="1:11">
      <c r="A80" s="6" t="s">
        <v>104</v>
      </c>
      <c r="B80" s="6">
        <v>0</v>
      </c>
      <c r="C80" s="6">
        <v>0</v>
      </c>
      <c r="D80" s="6">
        <v>0</v>
      </c>
      <c r="E80" s="6">
        <v>1.35</v>
      </c>
      <c r="F80" s="6">
        <v>2.5</v>
      </c>
      <c r="G80" s="6">
        <v>0</v>
      </c>
      <c r="I80" s="6">
        <v>6.2</v>
      </c>
      <c r="K80" s="6">
        <f t="shared" si="3"/>
        <v>10.050000000000001</v>
      </c>
    </row>
    <row r="81" spans="1:11">
      <c r="A81" s="6" t="s">
        <v>99</v>
      </c>
      <c r="B81" s="6">
        <v>11.86</v>
      </c>
      <c r="C81" s="6">
        <v>107.03</v>
      </c>
      <c r="D81" s="6">
        <v>183.61</v>
      </c>
      <c r="E81" s="6">
        <v>65.75</v>
      </c>
      <c r="F81" s="6">
        <v>53.09</v>
      </c>
      <c r="G81" s="6">
        <v>84.75</v>
      </c>
      <c r="H81" s="6">
        <v>39.4</v>
      </c>
      <c r="I81" s="6">
        <v>114.89</v>
      </c>
      <c r="K81" s="6">
        <f t="shared" si="3"/>
        <v>660.38</v>
      </c>
    </row>
    <row r="82" spans="1:11">
      <c r="A82" s="51" t="s">
        <v>58</v>
      </c>
      <c r="B82" s="6">
        <v>20.52</v>
      </c>
      <c r="C82" s="6">
        <v>25.1</v>
      </c>
      <c r="D82" s="6">
        <v>25.19</v>
      </c>
      <c r="E82" s="6">
        <v>41.4</v>
      </c>
      <c r="F82" s="6">
        <v>0</v>
      </c>
      <c r="G82" s="6">
        <v>47.15</v>
      </c>
      <c r="I82" s="6">
        <v>47.26</v>
      </c>
      <c r="K82" s="6">
        <f t="shared" si="3"/>
        <v>206.62</v>
      </c>
    </row>
    <row r="83" spans="1:11">
      <c r="A83" s="6" t="s">
        <v>179</v>
      </c>
      <c r="B83" s="6">
        <v>23.51</v>
      </c>
      <c r="C83" s="6">
        <v>68.25</v>
      </c>
      <c r="D83" s="6">
        <v>28.92</v>
      </c>
      <c r="E83" s="6">
        <v>19.82</v>
      </c>
      <c r="F83" s="6">
        <v>104.78</v>
      </c>
      <c r="G83" s="6">
        <v>10.1</v>
      </c>
      <c r="H83" s="6">
        <v>14.06</v>
      </c>
      <c r="I83" s="6">
        <v>11.4</v>
      </c>
      <c r="K83" s="6">
        <f t="shared" si="3"/>
        <v>280.83999999999997</v>
      </c>
    </row>
    <row r="84" spans="1:11">
      <c r="A84" s="6" t="s">
        <v>180</v>
      </c>
      <c r="B84" s="6">
        <v>315</v>
      </c>
      <c r="C84" s="6">
        <v>350</v>
      </c>
      <c r="D84" s="6">
        <v>175</v>
      </c>
      <c r="E84" s="6">
        <v>210</v>
      </c>
      <c r="F84" s="6">
        <v>105</v>
      </c>
      <c r="G84" s="6">
        <v>70</v>
      </c>
      <c r="H84" s="6">
        <v>105</v>
      </c>
      <c r="I84" s="6">
        <v>105</v>
      </c>
      <c r="K84" s="6">
        <f t="shared" si="3"/>
        <v>1435</v>
      </c>
    </row>
    <row r="85" spans="1:11" ht="13.5" thickBot="1">
      <c r="A85" s="6" t="s">
        <v>40</v>
      </c>
      <c r="B85" s="53">
        <f t="shared" ref="B85:J85" si="4">SUM(B76:B84)</f>
        <v>608.03</v>
      </c>
      <c r="C85" s="53">
        <f t="shared" si="4"/>
        <v>857.08</v>
      </c>
      <c r="D85" s="53">
        <f t="shared" si="4"/>
        <v>682.65000000000009</v>
      </c>
      <c r="E85" s="53">
        <f t="shared" si="4"/>
        <v>611.33999999999992</v>
      </c>
      <c r="F85" s="53">
        <f t="shared" si="4"/>
        <v>478.30999999999995</v>
      </c>
      <c r="G85" s="53">
        <f t="shared" si="4"/>
        <v>480.47</v>
      </c>
      <c r="H85" s="53">
        <f t="shared" si="4"/>
        <v>449.71999999999997</v>
      </c>
      <c r="I85" s="53">
        <f t="shared" si="4"/>
        <v>563.77</v>
      </c>
      <c r="J85" s="53">
        <f t="shared" si="4"/>
        <v>0</v>
      </c>
      <c r="K85" s="53">
        <f>SUM(K76:K84)</f>
        <v>4731.3700000000008</v>
      </c>
    </row>
    <row r="86" spans="1:11" ht="13.5" thickTop="1">
      <c r="E86" s="6" t="s">
        <v>42</v>
      </c>
    </row>
  </sheetData>
  <pageMargins left="0.25" right="0.25" top="0.75" bottom="1" header="0.5" footer="0.5"/>
  <pageSetup scale="95" orientation="portrait" r:id="rId1"/>
  <headerFooter alignWithMargins="0"/>
  <rowBreaks count="1" manualBreakCount="1">
    <brk id="44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S24"/>
  <sheetViews>
    <sheetView tabSelected="1" topLeftCell="A37" workbookViewId="0">
      <selection activeCell="A50" sqref="A1:L50"/>
    </sheetView>
  </sheetViews>
  <sheetFormatPr defaultRowHeight="12.75"/>
  <cols>
    <col min="1" max="2" width="9.140625" style="18"/>
    <col min="3" max="3" width="11.7109375" style="18" customWidth="1"/>
    <col min="4" max="4" width="1.7109375" style="18" customWidth="1"/>
    <col min="5" max="5" width="11.7109375" style="18" customWidth="1"/>
    <col min="6" max="6" width="1.7109375" style="18" customWidth="1"/>
    <col min="7" max="7" width="11.7109375" style="18" customWidth="1"/>
    <col min="8" max="8" width="1.7109375" style="18" customWidth="1"/>
    <col min="9" max="9" width="11.7109375" style="18" customWidth="1"/>
    <col min="10" max="10" width="1.7109375" style="18" customWidth="1"/>
    <col min="11" max="11" width="11.7109375" style="18" customWidth="1"/>
    <col min="12" max="12" width="4.5703125" style="18" customWidth="1"/>
    <col min="13" max="16" width="9.140625" style="18"/>
    <col min="17" max="17" width="9.7109375" style="18" bestFit="1" customWidth="1"/>
    <col min="18" max="18" width="10.7109375" style="18" customWidth="1"/>
    <col min="19" max="16384" width="9.140625" style="18"/>
  </cols>
  <sheetData>
    <row r="1" spans="1:19">
      <c r="A1" s="16" t="s">
        <v>78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9">
      <c r="A2" s="16" t="s">
        <v>5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9">
      <c r="A3" s="16" t="s">
        <v>183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9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9">
      <c r="O5" s="25"/>
      <c r="P5" s="26"/>
      <c r="Q5" s="26"/>
      <c r="R5" s="26"/>
      <c r="S5" s="27"/>
    </row>
    <row r="6" spans="1:19">
      <c r="O6" s="28" t="s">
        <v>85</v>
      </c>
      <c r="P6" s="29"/>
      <c r="Q6" s="29"/>
      <c r="R6" s="29"/>
      <c r="S6" s="30"/>
    </row>
    <row r="7" spans="1:19">
      <c r="C7" s="19" t="s">
        <v>80</v>
      </c>
      <c r="D7" s="19"/>
      <c r="E7" s="19" t="s">
        <v>81</v>
      </c>
      <c r="F7" s="19"/>
      <c r="G7" s="19" t="s">
        <v>230</v>
      </c>
      <c r="H7" s="19"/>
      <c r="I7" s="19" t="s">
        <v>82</v>
      </c>
      <c r="J7" s="19"/>
      <c r="K7" s="19" t="s">
        <v>83</v>
      </c>
      <c r="O7" s="28"/>
      <c r="P7" s="29"/>
      <c r="Q7" s="31" t="s">
        <v>80</v>
      </c>
      <c r="R7" s="31" t="s">
        <v>82</v>
      </c>
      <c r="S7" s="30"/>
    </row>
    <row r="8" spans="1:19">
      <c r="C8" s="20" t="s">
        <v>69</v>
      </c>
      <c r="D8" s="19"/>
      <c r="E8" s="20" t="s">
        <v>69</v>
      </c>
      <c r="F8" s="19"/>
      <c r="G8" s="20" t="s">
        <v>81</v>
      </c>
      <c r="H8" s="19"/>
      <c r="I8" s="20" t="s">
        <v>81</v>
      </c>
      <c r="J8" s="19"/>
      <c r="K8" s="20" t="s">
        <v>84</v>
      </c>
      <c r="O8" s="28"/>
      <c r="P8" s="29"/>
      <c r="Q8" s="32" t="s">
        <v>69</v>
      </c>
      <c r="R8" s="32" t="s">
        <v>81</v>
      </c>
      <c r="S8" s="30"/>
    </row>
    <row r="9" spans="1:19">
      <c r="O9" s="28"/>
      <c r="P9" s="29"/>
      <c r="Q9" s="29"/>
      <c r="R9" s="29"/>
      <c r="S9" s="30"/>
    </row>
    <row r="10" spans="1:19">
      <c r="A10" s="18" t="s">
        <v>1</v>
      </c>
      <c r="C10" s="18">
        <v>299732</v>
      </c>
      <c r="D10" s="18" t="s">
        <v>42</v>
      </c>
      <c r="E10" s="18">
        <v>415983</v>
      </c>
      <c r="G10" s="18">
        <f>C10-E10</f>
        <v>-116251</v>
      </c>
      <c r="I10" s="18">
        <v>453800</v>
      </c>
      <c r="K10" s="23">
        <f>C10/I10</f>
        <v>0.66049360951961211</v>
      </c>
      <c r="O10" s="28" t="s">
        <v>1</v>
      </c>
      <c r="P10" s="29"/>
      <c r="Q10" s="29">
        <v>299732</v>
      </c>
      <c r="R10" s="29">
        <v>453800</v>
      </c>
      <c r="S10" s="30"/>
    </row>
    <row r="11" spans="1:19">
      <c r="O11" s="28"/>
      <c r="P11" s="29"/>
      <c r="Q11" s="29"/>
      <c r="R11" s="29"/>
      <c r="S11" s="30"/>
    </row>
    <row r="12" spans="1:19">
      <c r="A12" s="18" t="s">
        <v>2</v>
      </c>
      <c r="C12" s="18">
        <v>464517</v>
      </c>
      <c r="E12" s="18">
        <v>664881</v>
      </c>
      <c r="G12" s="18">
        <f>C12-E12</f>
        <v>-200364</v>
      </c>
      <c r="I12" s="18">
        <v>725325</v>
      </c>
      <c r="K12" s="23">
        <f>C12/I12</f>
        <v>0.64042601592389614</v>
      </c>
      <c r="O12" s="28" t="s">
        <v>2</v>
      </c>
      <c r="P12" s="29"/>
      <c r="Q12" s="29">
        <v>464517</v>
      </c>
      <c r="R12" s="29">
        <v>725325</v>
      </c>
      <c r="S12" s="30"/>
    </row>
    <row r="13" spans="1:19">
      <c r="O13" s="28"/>
      <c r="P13" s="29"/>
      <c r="Q13" s="29"/>
      <c r="R13" s="29"/>
      <c r="S13" s="30"/>
    </row>
    <row r="14" spans="1:19">
      <c r="A14" s="18" t="s">
        <v>3</v>
      </c>
      <c r="C14" s="18">
        <v>281872</v>
      </c>
      <c r="E14" s="18">
        <v>424844</v>
      </c>
      <c r="G14" s="18">
        <f>C14-E14</f>
        <v>-142972</v>
      </c>
      <c r="I14" s="18">
        <v>463466</v>
      </c>
      <c r="K14" s="23">
        <f>C14/I14</f>
        <v>0.6081826930130797</v>
      </c>
      <c r="O14" s="28" t="s">
        <v>3</v>
      </c>
      <c r="P14" s="29"/>
      <c r="Q14" s="29">
        <v>281872</v>
      </c>
      <c r="R14" s="29">
        <v>463466</v>
      </c>
      <c r="S14" s="30"/>
    </row>
    <row r="15" spans="1:19">
      <c r="O15" s="28"/>
      <c r="P15" s="29"/>
      <c r="Q15" s="29"/>
      <c r="R15" s="29"/>
      <c r="S15" s="30"/>
    </row>
    <row r="16" spans="1:19">
      <c r="A16" s="18" t="s">
        <v>79</v>
      </c>
      <c r="C16" s="21">
        <v>112113</v>
      </c>
      <c r="E16" s="21">
        <v>164982</v>
      </c>
      <c r="G16" s="21">
        <f>C16-E16</f>
        <v>-52869</v>
      </c>
      <c r="I16" s="21">
        <v>179980</v>
      </c>
      <c r="K16" s="23">
        <f>C16/I16</f>
        <v>0.62291921324591626</v>
      </c>
      <c r="O16" s="28" t="s">
        <v>79</v>
      </c>
      <c r="P16" s="29"/>
      <c r="Q16" s="33">
        <v>112113</v>
      </c>
      <c r="R16" s="33">
        <v>179980</v>
      </c>
      <c r="S16" s="30"/>
    </row>
    <row r="17" spans="1:19">
      <c r="O17" s="28"/>
      <c r="P17" s="29"/>
      <c r="Q17" s="29"/>
      <c r="R17" s="29"/>
      <c r="S17" s="30"/>
    </row>
    <row r="18" spans="1:19" ht="13.5" thickBot="1">
      <c r="A18" s="18" t="s">
        <v>40</v>
      </c>
      <c r="C18" s="22">
        <f>SUM(C10:C16)</f>
        <v>1158234</v>
      </c>
      <c r="E18" s="22">
        <f>SUM(E10:E16)</f>
        <v>1670690</v>
      </c>
      <c r="G18" s="22">
        <f>SUM(G10:G16)</f>
        <v>-512456</v>
      </c>
      <c r="I18" s="22">
        <f>SUM(I10:I16)</f>
        <v>1822571</v>
      </c>
      <c r="K18" s="24">
        <f>C18/I18</f>
        <v>0.63549458429877359</v>
      </c>
      <c r="O18"/>
      <c r="P18"/>
      <c r="Q18"/>
      <c r="R18"/>
      <c r="S18" s="30"/>
    </row>
    <row r="19" spans="1:19" ht="13.5" thickTop="1">
      <c r="O19" s="34"/>
      <c r="P19" s="33"/>
      <c r="Q19" s="33"/>
      <c r="R19" s="33"/>
      <c r="S19" s="35"/>
    </row>
    <row r="20" spans="1:19">
      <c r="O20" s="29"/>
      <c r="P20" s="29"/>
      <c r="Q20" s="29"/>
      <c r="R20" s="29"/>
      <c r="S20" s="29"/>
    </row>
    <row r="21" spans="1:19">
      <c r="E21" s="18" t="s">
        <v>42</v>
      </c>
      <c r="O21" s="29"/>
      <c r="P21" s="29"/>
      <c r="Q21" s="29"/>
      <c r="R21" s="29"/>
      <c r="S21" s="29"/>
    </row>
    <row r="22" spans="1:19">
      <c r="O22" s="29"/>
      <c r="P22" s="29"/>
      <c r="Q22" s="29"/>
      <c r="R22" s="29"/>
      <c r="S22" s="29"/>
    </row>
    <row r="23" spans="1:19">
      <c r="O23" s="29"/>
      <c r="P23" s="29"/>
      <c r="Q23" s="29"/>
      <c r="R23" s="29"/>
      <c r="S23" s="29"/>
    </row>
    <row r="24" spans="1:19">
      <c r="O24" s="29"/>
      <c r="P24" s="29"/>
      <c r="Q24" s="29"/>
      <c r="R24" s="29"/>
      <c r="S24" s="29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8" sqref="C38"/>
    </sheetView>
  </sheetViews>
  <sheetFormatPr defaultRowHeight="12.75"/>
  <sheetData/>
  <pageMargins left="0.75" right="0.75" top="1" bottom="1" header="0.5" footer="0.5"/>
  <pageSetup paperSize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PROGRAM</vt:lpstr>
      <vt:lpstr>ADMIN</vt:lpstr>
      <vt:lpstr>TOTAL</vt:lpstr>
      <vt:lpstr>BAR GRAPH</vt:lpstr>
      <vt:lpstr>FOOD STAMPS</vt:lpstr>
      <vt:lpstr>LEO</vt:lpstr>
      <vt:lpstr>Sheet3</vt:lpstr>
      <vt:lpstr>ADMIN!Print_Area</vt:lpstr>
      <vt:lpstr>'FOOD STAMPS'!Print_Area</vt:lpstr>
      <vt:lpstr>LEO!Print_Area</vt:lpstr>
      <vt:lpstr>PROGRAM!Print_Area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</dc:creator>
  <cp:lastModifiedBy>Kathi</cp:lastModifiedBy>
  <cp:lastPrinted>2012-06-12T18:31:45Z</cp:lastPrinted>
  <dcterms:created xsi:type="dcterms:W3CDTF">2006-08-07T14:14:58Z</dcterms:created>
  <dcterms:modified xsi:type="dcterms:W3CDTF">2012-06-12T18:34:30Z</dcterms:modified>
</cp:coreProperties>
</file>